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5480" windowHeight="9885" firstSheet="1" activeTab="1"/>
  </bookViews>
  <sheets>
    <sheet name="Datos Generales" sheetId="1" r:id="rId1"/>
    <sheet name="Derechos Humanos" sheetId="2" r:id="rId2"/>
    <sheet name="Derechos Laborales" sheetId="3" r:id="rId3"/>
    <sheet name="Medio Ambiente" sheetId="4" r:id="rId4"/>
    <sheet name="Anticorrupcion" sheetId="5" r:id="rId5"/>
    <sheet name="Consolidado" sheetId="6" r:id="rId6"/>
    <sheet name="Resumen Gerencial" sheetId="7" r:id="rId7"/>
  </sheets>
  <definedNames>
    <definedName name="_xlnm.Print_Area" localSheetId="5">'Consolidado'!$A$1:$P$19</definedName>
    <definedName name="_xlnm.Print_Area" localSheetId="3">'Medio Ambiente'!$B$11:$F$31</definedName>
    <definedName name="RANGOS">'Consolidado'!$L$9:$N$13</definedName>
    <definedName name="RANGOS2">'Consolidado'!$L$9:$L$13</definedName>
    <definedName name="RANGOSVALIDOS">'Consolidado'!$L$9:$N$13</definedName>
  </definedNames>
  <calcPr fullCalcOnLoad="1"/>
</workbook>
</file>

<file path=xl/sharedStrings.xml><?xml version="1.0" encoding="utf-8"?>
<sst xmlns="http://schemas.openxmlformats.org/spreadsheetml/2006/main" count="128" uniqueCount="112">
  <si>
    <t>¿Se cuentan con mecanismos para verificar que el salario otorgado se encuentra dentro de los límites establecidos en la regulación laboral?</t>
  </si>
  <si>
    <t>¿Se cuentan con mecanismos para vigilar las condiciones laborales, el análisis de la información obtenida y la implantación de acciones correctivas, preventivas o de mejora con el propósito de mejorar el cumplimiento de este principio?</t>
  </si>
  <si>
    <r>
      <t xml:space="preserve">Principio No. 5: </t>
    </r>
    <r>
      <rPr>
        <sz val="10"/>
        <color indexed="8"/>
        <rFont val="Arial"/>
        <family val="2"/>
      </rPr>
      <t xml:space="preserve"> Las empresas deben apoyar la abolición efectiva del trabajo infantil</t>
    </r>
  </si>
  <si>
    <t>¿Se tiene establecidos en la empresa mecanismos y políticas para que sólo se contraten niños que tengan la edad mínima para trabajar según las leyes y regulaciones nacionales?</t>
  </si>
  <si>
    <t>¿Si es el caso, se tienen establecidos mecanismos para que los niños trabajen solo las horas establecidas en las leyes y regulación nacional?</t>
  </si>
  <si>
    <t>¿Cuentan con programas de capacitación y/o auditoría para los proveedores de la empresa con respecto a que estas apoyen que se elimine el trabajo infantil?</t>
  </si>
  <si>
    <r>
      <t>Principio 6: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Promover la eliminación de la discriminación en materia de empleo y ocupación</t>
    </r>
  </si>
  <si>
    <t>En los procesos de gestión del personal se tienen mecanismos que previenen la discriminación, la supervisan y le dan seguimiento, a fin de evitarla en todas sus formas</t>
  </si>
  <si>
    <t>No</t>
  </si>
  <si>
    <t xml:space="preserve">Concepto evaluado </t>
  </si>
  <si>
    <t>Calificación</t>
  </si>
  <si>
    <t>Promedio</t>
  </si>
  <si>
    <t>Calificación en porcentaje</t>
  </si>
  <si>
    <r>
      <t xml:space="preserve">Principio No. 1: </t>
    </r>
    <r>
      <rPr>
        <sz val="10"/>
        <color indexed="8"/>
        <rFont val="Arial"/>
        <family val="2"/>
      </rPr>
      <t>Las empresas deben apoyar y respetar la protección de los derechos humanos reconocidos a nivel internacional.</t>
    </r>
  </si>
  <si>
    <t>Periódicamente se aplican mecanismos en la empresa con el propósito de evaluar y vigilar que se respeten los derechos humanos de los trabajadores</t>
  </si>
  <si>
    <t>Periódicamente se aplican mecanismos para la difusión de los derechos humanos con el personal de la empresa, la comunidad, los proveedores y otras partes interesadas</t>
  </si>
  <si>
    <t>Se tienen establecidos mecanismos para evaluar si las decisiones que toma la empresa impactan, tanto positiva como negativamente, los derechos humanos de los trabajadores y partes interesadas</t>
  </si>
  <si>
    <t>Se tienen establecidos los medios en la empresa para la atención de  los reclamos de violaciones los derechos humanos en la empresa</t>
  </si>
  <si>
    <r>
      <t xml:space="preserve">Principio No. 2: </t>
    </r>
    <r>
      <rPr>
        <sz val="10"/>
        <color indexed="8"/>
        <rFont val="Arial"/>
        <family val="2"/>
      </rPr>
      <t xml:space="preserve"> Las empresas deben asegurarse de no ser cómplices de abusos a los derechos humanos</t>
    </r>
  </si>
  <si>
    <t>Se tiene establecidos mecanismos para determinar y vigilar que no se realicen en la empresa acciones de violación de los derechos humanos en forma directa</t>
  </si>
  <si>
    <t>Se tiene establecidos mecanismos en la empresa para determinar y vigilar que no se compren o contraten bienes o servicios de proveedores que realizan acciones de violación de los derechos humanos (complicidad beneficiosa)</t>
  </si>
  <si>
    <t>Se tiene establecidos mecanismos en la empresa para determinar y vigilar que no se realizan acciones de violación de los derechos humanos en la comunidad en la que se pertenece (complicidad silenciosa)</t>
  </si>
  <si>
    <t>¿Se cuentan con mecanismos en la empresa (políticas, programas, sistemas de administración, etc.) que protejan la libertad de asociación y sindical independientes a la legislación local?</t>
  </si>
  <si>
    <t>¿Cuenta con los mecanismos para demostrar que los trabajadores cuentan con la libertad para formar y unirse al sindicato de su elección sin temor a ser intimidados o a sufrir represalias?</t>
  </si>
  <si>
    <t>¿Se reconocen a los sindicatos o representantes de los trabajadores para realizar con ellos la negociación colectiva de las condiciones y metas del trabajo?</t>
  </si>
  <si>
    <r>
      <t xml:space="preserve">Principio No. 4: </t>
    </r>
    <r>
      <rPr>
        <sz val="10"/>
        <color indexed="8"/>
        <rFont val="Arial"/>
        <family val="2"/>
      </rPr>
      <t xml:space="preserve"> Las empresas deben apoyar la eliminación de toda forma de trabajo forzoso u obligatorio</t>
    </r>
  </si>
  <si>
    <t>¿Se cuenta en la empresa con mecanismos de información sobre políticas establecidas en contra del cualquier tipo de trabajo forzoso u obligatorio?</t>
  </si>
  <si>
    <t>¿Los empleados conocen los términos y condiciones del servicio para el que fue contratado, así mismo, es de su conocimiento la naturaleza voluntaria del trabajo y la libertad de abandonarlo, en apego a los procedimientos adecuados para este fin?</t>
  </si>
  <si>
    <t>¿Se cuentan con mecanismos para que cualquier trabajador denuncie condiciones de trabajo forzoso u obligatorio (ejemplo: amenazas de despido, solicitud de depósitos o garantías para realizar el trabajo, condiciones inadecuadas de trabajo que pongan en riesgo su integridad)?</t>
  </si>
  <si>
    <t xml:space="preserve">En el proceso de selección y contratación del personal se evita la discriminación por edad, religión, raza, género, opinión política, nacionalidad, etc. </t>
  </si>
  <si>
    <t>En el proceso de administración de sueldos y promociones al personal se mantiene una política de igualdad de oportunidades considerando las competencias.</t>
  </si>
  <si>
    <t>En los programas de capacitación y desarrollo del personal se mantiene la igualdad de oportunidades considerando las competencias</t>
  </si>
  <si>
    <t>Existen mecanismos de revisión periódicos que aseguren la no discriminación del personal en cualquiera de sus formas</t>
  </si>
  <si>
    <t>Se cuenta con indicadores que muestren la igualdad de oportunidades en aspectos de género, edad, etc.</t>
  </si>
  <si>
    <r>
      <t xml:space="preserve">Principio 7:  </t>
    </r>
    <r>
      <rPr>
        <sz val="10"/>
        <color indexed="8"/>
        <rFont val="Arial"/>
        <family val="2"/>
      </rPr>
      <t>Apoyar la aplicación de un criterio de precaución respecto de los problemas ambientales</t>
    </r>
  </si>
  <si>
    <t>Se cuenta con una política de prevención de impacto al medio ambiente.</t>
  </si>
  <si>
    <t>Los proyectos o actividades susceptibles de causar impacto al medio ambiente se encuentran sometidos al sistema de evaluación periódica  correspondiente.</t>
  </si>
  <si>
    <t>Se adoptan medidas para prever el gasto excesivo de energía y agua en el desarrollo de sus actividades</t>
  </si>
  <si>
    <t>Se tienen identificadas las áreas y procesos críticos en materia de impacto ambiental, se cuenta con medidas preventivas.</t>
  </si>
  <si>
    <t>Las medidas preventivas contemplan un sistema de indicadores para dar seguimiento periódico a su cumplimiento.</t>
  </si>
  <si>
    <r>
      <t>Principio 8:</t>
    </r>
    <r>
      <rPr>
        <sz val="10"/>
        <color indexed="8"/>
        <rFont val="Arial"/>
        <family val="2"/>
      </rPr>
      <t>Adoptar iniciativas para promover una mayor responsabilidad ambiental</t>
    </r>
  </si>
  <si>
    <t xml:space="preserve">En los procesos y el manejo de productos existe una gestión responsable y ética con respecto a la salud, la seguridad y los aspectos ambientales. </t>
  </si>
  <si>
    <t>En los procesos se mantiene una política de reciclaje en los materiales que utiliza.</t>
  </si>
  <si>
    <t>En el enfoque medioambiental se contempla la creación de conciencia ambiental entre su personal</t>
  </si>
  <si>
    <t xml:space="preserve">Se cuentan con la descripción de los impactos medioambientales de sus principales productos o servicios </t>
  </si>
  <si>
    <t xml:space="preserve">El control de emisión de gases y sustancias perjudiciales previenen el impacto al medio ambiente </t>
  </si>
  <si>
    <t>Se garantiza el manejo limpio en las cadenas de abastecimiento</t>
  </si>
  <si>
    <t>Se aplican medidas correctivas al detectar alguna no conformidad en sus procesos críticos de impacto ambiental</t>
  </si>
  <si>
    <t>Se mantienen registros de accidentes y multas por la falta de cumplimiento a las leyes y normas existentes</t>
  </si>
  <si>
    <r>
      <t xml:space="preserve">Principio 9: </t>
    </r>
    <r>
      <rPr>
        <sz val="10"/>
        <color indexed="8"/>
        <rFont val="Arial"/>
        <family val="2"/>
      </rPr>
      <t>Alentar el desarrollo y la difusión de tecnologías inocuas para el medio ambiente</t>
    </r>
  </si>
  <si>
    <t xml:space="preserve">Se está al tanto de los adelantos en la tecnología en materia ambiental para implementarla según las posibilidades de la empresa </t>
  </si>
  <si>
    <t>Dentro de los planes a futuro se pretende cambiar los procesos o técnicas de manufactura hacia una tecnología más ecológicas.</t>
  </si>
  <si>
    <t xml:space="preserve">Se utilizan materiales biodegradables, y de reducidos niveles de toxicidad. </t>
  </si>
  <si>
    <t xml:space="preserve">Se reutilizan materiales: Separando, tratando y recuperando los desperdicios y materiales útiles. </t>
  </si>
  <si>
    <t>Se tienen identificados los procesos susceptibles de corrupción y cohecho</t>
  </si>
  <si>
    <t xml:space="preserve">Los procesos cuentan con candados para evitar los sobornos y el cohecho </t>
  </si>
  <si>
    <t xml:space="preserve">Existe una política que prevenga los actos de corrupción y se capacita al personal contra la corrupción y el soborno </t>
  </si>
  <si>
    <t>Existen mecanismos de revisión internos que identifican los actos de corrupción y soborno del personal de manera periódica</t>
  </si>
  <si>
    <t>Se adoptan las medidas necesarias para corregir los actos de corrupción identificados en las revisiones</t>
  </si>
  <si>
    <t>Principios</t>
  </si>
  <si>
    <t>Porcentaje</t>
  </si>
  <si>
    <t>Derechos Humanos</t>
  </si>
  <si>
    <t>Areas</t>
  </si>
  <si>
    <r>
      <t xml:space="preserve">Principio No. 1: </t>
    </r>
    <r>
      <rPr>
        <sz val="12"/>
        <color indexed="8"/>
        <rFont val="Calibri"/>
        <family val="2"/>
      </rPr>
      <t>Las empresas deben apoyar y respetar la protección de los derechos humanos reconocidos a nivel internacional.</t>
    </r>
  </si>
  <si>
    <r>
      <t xml:space="preserve">Principio No. 2: </t>
    </r>
    <r>
      <rPr>
        <sz val="12"/>
        <color indexed="8"/>
        <rFont val="Calibri"/>
        <family val="2"/>
      </rPr>
      <t xml:space="preserve"> Las empresas deben asegurarse de no ser cómplices de abusos a los derechos humanos</t>
    </r>
  </si>
  <si>
    <r>
      <t xml:space="preserve">Principio No. 4: </t>
    </r>
    <r>
      <rPr>
        <sz val="12"/>
        <color indexed="8"/>
        <rFont val="Calibri"/>
        <family val="2"/>
      </rPr>
      <t xml:space="preserve"> Las empresas deben apoyar la eliminación de toda forma de trabajo forzoso u obligatorio</t>
    </r>
  </si>
  <si>
    <r>
      <t xml:space="preserve">Principio No. 5: </t>
    </r>
    <r>
      <rPr>
        <sz val="12"/>
        <color indexed="8"/>
        <rFont val="Calibri"/>
        <family val="2"/>
      </rPr>
      <t xml:space="preserve"> Las empresas deben apoyar la abolición efectiva del trabajo infantil</t>
    </r>
  </si>
  <si>
    <r>
      <t>Principio 6: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Promover la eliminación de la discriminación en materia de empleo y ocupación</t>
    </r>
  </si>
  <si>
    <r>
      <t xml:space="preserve">Principio 7:  </t>
    </r>
    <r>
      <rPr>
        <sz val="12"/>
        <color indexed="8"/>
        <rFont val="Calibri"/>
        <family val="2"/>
      </rPr>
      <t>Apoyar la aplicación de un criterio de precaución respecto de los problemas ambientales</t>
    </r>
  </si>
  <si>
    <r>
      <t>Principio 8:</t>
    </r>
    <r>
      <rPr>
        <sz val="12"/>
        <color indexed="8"/>
        <rFont val="Calibri"/>
        <family val="2"/>
      </rPr>
      <t>Adoptar iniciativas para promover una mayor responsabilidad ambiental</t>
    </r>
  </si>
  <si>
    <r>
      <t xml:space="preserve">Principio 9: </t>
    </r>
    <r>
      <rPr>
        <sz val="12"/>
        <color indexed="8"/>
        <rFont val="Calibri"/>
        <family val="2"/>
      </rPr>
      <t>Alentar el desarrollo y la difusión de tecnologías inocuas para el medio ambiente</t>
    </r>
  </si>
  <si>
    <r>
      <t>Principio 10:</t>
    </r>
    <r>
      <rPr>
        <sz val="12"/>
        <color indexed="8"/>
        <rFont val="Calibri"/>
        <family val="2"/>
      </rPr>
      <t xml:space="preserve"> Las empresas deben actuar contra todas las formas de corrupción, incluyendo la extorsión y el soborno.</t>
    </r>
  </si>
  <si>
    <t>Derechos Laborales</t>
  </si>
  <si>
    <t>Medio Ambiente</t>
  </si>
  <si>
    <t>Anticorrupción</t>
  </si>
  <si>
    <t>Porcentaje mayor al 80%</t>
  </si>
  <si>
    <t>Rango de Colores para el % de los Principios</t>
  </si>
  <si>
    <t>Puntaje</t>
  </si>
  <si>
    <t>Interpretación</t>
  </si>
  <si>
    <t>Nombre de la Empresa</t>
  </si>
  <si>
    <t>Porcentaje entre 50% y 80%</t>
  </si>
  <si>
    <t>Porcentaje menor al 50%</t>
  </si>
  <si>
    <r>
      <t xml:space="preserve">Principio 10:  </t>
    </r>
    <r>
      <rPr>
        <sz val="10"/>
        <color indexed="8"/>
        <rFont val="Arial"/>
        <family val="2"/>
      </rPr>
      <t>Las empresas deben actuar contra todas las formas de corrupción, incluyendo la extorsión y el soborno</t>
    </r>
  </si>
  <si>
    <t>Desempeño en Derechos Humanos</t>
  </si>
  <si>
    <t>Desempeño en Derechos Laborales</t>
  </si>
  <si>
    <t>Desempeño Medio Ambiental</t>
  </si>
  <si>
    <t>Desempeño en la Lucha Contra la Corrupción</t>
  </si>
  <si>
    <t>Desempeño General de la Empresa Frente al PACTO GLOBAL</t>
  </si>
  <si>
    <t>Fecha de la Evaluación (dd/mm/aa)</t>
  </si>
  <si>
    <t>Ciudad de ubicación</t>
  </si>
  <si>
    <t>País de Ubicación</t>
  </si>
  <si>
    <t>Dirección de correspondencia</t>
  </si>
  <si>
    <t>Teléfono (incluir código de País y Area)</t>
  </si>
  <si>
    <t>Fax (incluir código de País y Area)</t>
  </si>
  <si>
    <t>Dirección Página WEB</t>
  </si>
  <si>
    <t>Nombre de la Persona Responsable del Informe</t>
  </si>
  <si>
    <t>Cargo del Responsable del Informe</t>
  </si>
  <si>
    <t>Correo Electrónico del Responsable del Informe</t>
  </si>
  <si>
    <t xml:space="preserve">Comentarios, observaciones o sugerencias sobre este modelo de AUTOEVALUACIÓN </t>
  </si>
  <si>
    <t>SIEMPRE</t>
  </si>
  <si>
    <t>CASI SIEMPRE</t>
  </si>
  <si>
    <t>OCASIONALMENTE</t>
  </si>
  <si>
    <t>CASI NUNCA</t>
  </si>
  <si>
    <t>NUNCA</t>
  </si>
  <si>
    <t>Promedio General (puntajes)</t>
  </si>
  <si>
    <t>Promedio General (porcentajes)</t>
  </si>
  <si>
    <t>Se tienen establecidos mecanismos para mejorar el cumplimiento y respeto de los derechos humanos de los trabajadores y de las partes interesadas</t>
  </si>
  <si>
    <t>¿Se utilizan los convenios o contratos colectivos de trabajo como medio de información sobre los términos y condiciones laborales, así como para reforzar las relaciones entre los contratantes y empleados?</t>
  </si>
  <si>
    <t xml:space="preserve">¿Se tienen mecanismos para determinar la eficacia de las acciones establecidas en este principio? </t>
  </si>
  <si>
    <t>¿Cuentan con programas o apoyos para que los niños continúen sus estudios, reciban capacitación o asesoramiento (incluyendo, si es necesario a los padres del menor)?</t>
  </si>
  <si>
    <r>
      <t xml:space="preserve">Principio No. 3: </t>
    </r>
    <r>
      <rPr>
        <sz val="10"/>
        <color indexed="8"/>
        <rFont val="Arial"/>
        <family val="2"/>
      </rPr>
      <t xml:space="preserve"> Las empresas deben respetar la libertad de asociación sindical y el reconocimiento efectivo del derecho a la negociación colectiva</t>
    </r>
  </si>
  <si>
    <r>
      <t xml:space="preserve">Principio No. 3: </t>
    </r>
    <r>
      <rPr>
        <sz val="12"/>
        <color indexed="8"/>
        <rFont val="Calibri"/>
        <family val="2"/>
      </rPr>
      <t xml:space="preserve"> Las empresas deben respetar la libertad de asociación sindical y el reconocimiento efectivo del derecho a la negociación colectiva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</si>
</sst>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8"/>
      <name val="Arial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0"/>
    </font>
    <font>
      <b/>
      <sz val="20"/>
      <color indexed="9"/>
      <name val="Calibri"/>
      <family val="0"/>
    </font>
    <font>
      <b/>
      <sz val="24"/>
      <color indexed="9"/>
      <name val="Calibri"/>
      <family val="0"/>
    </font>
    <font>
      <b/>
      <sz val="14"/>
      <color indexed="9"/>
      <name val="Calibri"/>
      <family val="0"/>
    </font>
    <font>
      <b/>
      <sz val="36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ck"/>
      <bottom style="thick">
        <color rgb="FFC00000"/>
      </bottom>
    </border>
    <border>
      <left/>
      <right style="thick">
        <color rgb="FFC00000"/>
      </right>
      <top/>
      <bottom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ck">
        <color rgb="FFC00000"/>
      </left>
      <right/>
      <top style="thick">
        <color rgb="FFC00000"/>
      </top>
      <bottom style="thick">
        <color rgb="FFC00000"/>
      </bottom>
    </border>
    <border>
      <left/>
      <right/>
      <top style="thick">
        <color rgb="FFC00000"/>
      </top>
      <bottom style="thick">
        <color rgb="FFC00000"/>
      </bottom>
    </border>
    <border>
      <left/>
      <right style="thick">
        <color rgb="FFC00000"/>
      </right>
      <top style="thick">
        <color rgb="FFC00000"/>
      </top>
      <bottom style="thick">
        <color rgb="FFC00000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/>
      <right/>
      <top/>
      <bottom style="medium"/>
    </border>
    <border>
      <left style="double">
        <color theme="6" tint="-0.24997000396251678"/>
      </left>
      <right style="double">
        <color rgb="FFC00000"/>
      </right>
      <top style="double">
        <color theme="6" tint="-0.24997000396251678"/>
      </top>
      <bottom style="double">
        <color rgb="FFC00000"/>
      </bottom>
    </border>
    <border>
      <left style="double">
        <color rgb="FFC00000"/>
      </left>
      <right style="double">
        <color theme="6" tint="-0.24997000396251678"/>
      </right>
      <top style="double">
        <color theme="6" tint="-0.24997000396251678"/>
      </top>
      <bottom style="double">
        <color rgb="FFC00000"/>
      </bottom>
    </border>
    <border>
      <left style="double">
        <color theme="6" tint="-0.24997000396251678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 style="double">
        <color theme="6" tint="-0.24997000396251678"/>
      </right>
      <top style="double">
        <color rgb="FFC00000"/>
      </top>
      <bottom style="double">
        <color rgb="FFC00000"/>
      </bottom>
    </border>
    <border>
      <left style="double">
        <color theme="6" tint="-0.24997000396251678"/>
      </left>
      <right style="double">
        <color rgb="FFC00000"/>
      </right>
      <top style="double">
        <color rgb="FFC00000"/>
      </top>
      <bottom style="double">
        <color theme="6" tint="-0.24997000396251678"/>
      </bottom>
    </border>
    <border>
      <left style="double">
        <color rgb="FFC00000"/>
      </left>
      <right style="double">
        <color theme="6" tint="-0.24997000396251678"/>
      </right>
      <top style="double">
        <color rgb="FFC00000"/>
      </top>
      <bottom style="double">
        <color theme="6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9" fontId="1" fillId="0" borderId="0" xfId="53" applyFont="1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justify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9" fontId="1" fillId="0" borderId="0" xfId="53" applyFont="1" applyAlignment="1" applyProtection="1">
      <alignment/>
      <protection/>
    </xf>
    <xf numFmtId="172" fontId="7" fillId="33" borderId="11" xfId="0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9" fontId="5" fillId="0" borderId="10" xfId="53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6" fillId="36" borderId="10" xfId="0" applyFont="1" applyFill="1" applyBorder="1" applyAlignment="1" applyProtection="1">
      <alignment horizontal="left" vertical="center"/>
      <protection/>
    </xf>
    <xf numFmtId="0" fontId="6" fillId="37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55" fillId="2" borderId="0" xfId="0" applyFont="1" applyFill="1" applyAlignment="1">
      <alignment/>
    </xf>
    <xf numFmtId="9" fontId="2" fillId="2" borderId="0" xfId="53" applyFont="1" applyFill="1" applyAlignment="1">
      <alignment/>
    </xf>
    <xf numFmtId="1" fontId="55" fillId="2" borderId="0" xfId="0" applyNumberFormat="1" applyFont="1" applyFill="1" applyAlignment="1">
      <alignment/>
    </xf>
    <xf numFmtId="0" fontId="56" fillId="38" borderId="10" xfId="0" applyFont="1" applyFill="1" applyBorder="1" applyAlignment="1" applyProtection="1">
      <alignment horizontal="center" vertical="center"/>
      <protection/>
    </xf>
    <xf numFmtId="0" fontId="56" fillId="38" borderId="10" xfId="0" applyFont="1" applyFill="1" applyBorder="1" applyAlignment="1" applyProtection="1">
      <alignment horizontal="center" vertical="center" wrapText="1"/>
      <protection/>
    </xf>
    <xf numFmtId="0" fontId="57" fillId="38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9" fontId="7" fillId="0" borderId="15" xfId="53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>
      <alignment horizontal="justify" wrapText="1"/>
    </xf>
    <xf numFmtId="0" fontId="0" fillId="0" borderId="16" xfId="0" applyBorder="1" applyAlignment="1" applyProtection="1">
      <alignment horizontal="center" vertical="center"/>
      <protection locked="0"/>
    </xf>
    <xf numFmtId="0" fontId="54" fillId="0" borderId="16" xfId="0" applyFont="1" applyBorder="1" applyAlignment="1">
      <alignment horizontal="left" vertical="center"/>
    </xf>
    <xf numFmtId="14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5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9" borderId="10" xfId="0" applyFont="1" applyFill="1" applyBorder="1" applyAlignment="1" applyProtection="1">
      <alignment horizontal="justify" wrapText="1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9" fontId="5" fillId="0" borderId="17" xfId="53" applyFont="1" applyBorder="1" applyAlignment="1" applyProtection="1">
      <alignment horizontal="center" vertical="center" wrapText="1"/>
      <protection/>
    </xf>
    <xf numFmtId="9" fontId="5" fillId="0" borderId="18" xfId="53" applyFont="1" applyBorder="1" applyAlignment="1" applyProtection="1">
      <alignment horizontal="center" vertical="center" wrapText="1"/>
      <protection/>
    </xf>
    <xf numFmtId="9" fontId="5" fillId="0" borderId="19" xfId="53" applyFont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justify" wrapText="1"/>
    </xf>
    <xf numFmtId="1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33" borderId="20" xfId="0" applyFont="1" applyFill="1" applyBorder="1" applyAlignment="1">
      <alignment wrapText="1"/>
    </xf>
    <xf numFmtId="0" fontId="12" fillId="33" borderId="21" xfId="0" applyFont="1" applyFill="1" applyBorder="1" applyAlignment="1">
      <alignment wrapText="1"/>
    </xf>
    <xf numFmtId="0" fontId="12" fillId="33" borderId="22" xfId="0" applyFont="1" applyFill="1" applyBorder="1" applyAlignment="1">
      <alignment wrapText="1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12" fillId="1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3" fillId="15" borderId="20" xfId="0" applyFont="1" applyFill="1" applyBorder="1" applyAlignment="1" applyProtection="1">
      <alignment horizontal="left" vertical="center" wrapText="1"/>
      <protection/>
    </xf>
    <xf numFmtId="0" fontId="3" fillId="15" borderId="21" xfId="0" applyFont="1" applyFill="1" applyBorder="1" applyAlignment="1" applyProtection="1">
      <alignment horizontal="left" vertical="center" wrapText="1"/>
      <protection/>
    </xf>
    <xf numFmtId="0" fontId="3" fillId="15" borderId="22" xfId="0" applyFont="1" applyFill="1" applyBorder="1" applyAlignment="1" applyProtection="1">
      <alignment horizontal="left" vertical="center" wrapText="1"/>
      <protection/>
    </xf>
    <xf numFmtId="0" fontId="58" fillId="34" borderId="10" xfId="0" applyFont="1" applyFill="1" applyBorder="1" applyAlignment="1" applyProtection="1">
      <alignment horizontal="center" vertical="center" wrapText="1"/>
      <protection/>
    </xf>
    <xf numFmtId="0" fontId="59" fillId="13" borderId="23" xfId="0" applyFont="1" applyFill="1" applyBorder="1" applyAlignment="1">
      <alignment horizontal="center" vertical="center" wrapText="1"/>
    </xf>
    <xf numFmtId="0" fontId="59" fillId="13" borderId="24" xfId="0" applyFont="1" applyFill="1" applyBorder="1" applyAlignment="1">
      <alignment horizontal="center" vertical="center" wrapText="1"/>
    </xf>
    <xf numFmtId="0" fontId="59" fillId="13" borderId="25" xfId="0" applyFont="1" applyFill="1" applyBorder="1" applyAlignment="1">
      <alignment horizontal="center" vertical="center" wrapText="1"/>
    </xf>
    <xf numFmtId="0" fontId="59" fillId="13" borderId="26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 applyProtection="1">
      <alignment horizontal="left" vertical="center" wrapText="1"/>
      <protection/>
    </xf>
    <xf numFmtId="0" fontId="10" fillId="40" borderId="10" xfId="0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59" fillId="40" borderId="23" xfId="0" applyFont="1" applyFill="1" applyBorder="1" applyAlignment="1">
      <alignment horizontal="center" vertical="center" wrapText="1"/>
    </xf>
    <xf numFmtId="0" fontId="59" fillId="40" borderId="24" xfId="0" applyFont="1" applyFill="1" applyBorder="1" applyAlignment="1">
      <alignment horizontal="center" vertical="center" wrapText="1"/>
    </xf>
    <xf numFmtId="0" fontId="59" fillId="40" borderId="27" xfId="0" applyFont="1" applyFill="1" applyBorder="1" applyAlignment="1">
      <alignment horizontal="center" vertical="center" wrapText="1"/>
    </xf>
    <xf numFmtId="0" fontId="59" fillId="40" borderId="28" xfId="0" applyFont="1" applyFill="1" applyBorder="1" applyAlignment="1">
      <alignment horizontal="center" vertical="center" wrapText="1"/>
    </xf>
    <xf numFmtId="0" fontId="59" fillId="40" borderId="25" xfId="0" applyFont="1" applyFill="1" applyBorder="1" applyAlignment="1">
      <alignment horizontal="center" vertical="center" wrapText="1"/>
    </xf>
    <xf numFmtId="0" fontId="59" fillId="40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14" fillId="9" borderId="33" xfId="0" applyFont="1" applyFill="1" applyBorder="1" applyAlignment="1" applyProtection="1">
      <alignment horizontal="center" vertical="center" wrapText="1"/>
      <protection/>
    </xf>
    <xf numFmtId="0" fontId="15" fillId="9" borderId="34" xfId="0" applyFont="1" applyFill="1" applyBorder="1" applyAlignment="1" applyProtection="1">
      <alignment horizontal="center" vertical="center" wrapText="1"/>
      <protection/>
    </xf>
    <xf numFmtId="0" fontId="15" fillId="9" borderId="35" xfId="0" applyFont="1" applyFill="1" applyBorder="1" applyAlignment="1" applyProtection="1">
      <alignment horizontal="center" vertical="center" wrapText="1"/>
      <protection/>
    </xf>
    <xf numFmtId="0" fontId="10" fillId="15" borderId="10" xfId="0" applyFont="1" applyFill="1" applyBorder="1" applyAlignment="1" applyProtection="1">
      <alignment horizontal="left" vertical="center" wrapText="1"/>
      <protection/>
    </xf>
    <xf numFmtId="0" fontId="59" fillId="16" borderId="23" xfId="0" applyFont="1" applyFill="1" applyBorder="1" applyAlignment="1">
      <alignment horizontal="center" vertical="center" wrapText="1"/>
    </xf>
    <xf numFmtId="0" fontId="59" fillId="16" borderId="24" xfId="0" applyFont="1" applyFill="1" applyBorder="1" applyAlignment="1">
      <alignment horizontal="center" vertical="center" wrapText="1"/>
    </xf>
    <xf numFmtId="0" fontId="59" fillId="16" borderId="27" xfId="0" applyFont="1" applyFill="1" applyBorder="1" applyAlignment="1">
      <alignment horizontal="center" vertical="center" wrapText="1"/>
    </xf>
    <xf numFmtId="0" fontId="59" fillId="16" borderId="28" xfId="0" applyFont="1" applyFill="1" applyBorder="1" applyAlignment="1">
      <alignment horizontal="center" vertical="center" wrapText="1"/>
    </xf>
    <xf numFmtId="0" fontId="59" fillId="16" borderId="25" xfId="0" applyFont="1" applyFill="1" applyBorder="1" applyAlignment="1">
      <alignment horizontal="center" vertical="center" wrapText="1"/>
    </xf>
    <xf numFmtId="0" fontId="59" fillId="16" borderId="26" xfId="0" applyFont="1" applyFill="1" applyBorder="1" applyAlignment="1">
      <alignment horizontal="center" vertical="center" wrapText="1"/>
    </xf>
    <xf numFmtId="0" fontId="59" fillId="15" borderId="20" xfId="0" applyFont="1" applyFill="1" applyBorder="1" applyAlignment="1">
      <alignment horizontal="center" vertical="center" wrapText="1"/>
    </xf>
    <xf numFmtId="0" fontId="59" fillId="15" borderId="22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Border="1" applyAlignment="1">
      <alignment horizontal="center" vertical="center" wrapText="1"/>
    </xf>
    <xf numFmtId="0" fontId="60" fillId="9" borderId="36" xfId="0" applyFont="1" applyFill="1" applyBorder="1" applyAlignment="1">
      <alignment horizontal="center" vertical="center" wrapText="1"/>
    </xf>
    <xf numFmtId="9" fontId="5" fillId="0" borderId="23" xfId="53" applyFont="1" applyBorder="1" applyAlignment="1" applyProtection="1">
      <alignment horizontal="center" vertical="center" wrapText="1"/>
      <protection/>
    </xf>
    <xf numFmtId="9" fontId="5" fillId="0" borderId="24" xfId="53" applyFont="1" applyBorder="1" applyAlignment="1" applyProtection="1">
      <alignment horizontal="center" vertical="center" wrapText="1"/>
      <protection/>
    </xf>
    <xf numFmtId="9" fontId="5" fillId="0" borderId="27" xfId="53" applyFont="1" applyBorder="1" applyAlignment="1" applyProtection="1">
      <alignment horizontal="center" vertical="center" wrapText="1"/>
      <protection/>
    </xf>
    <xf numFmtId="9" fontId="5" fillId="0" borderId="28" xfId="53" applyFont="1" applyBorder="1" applyAlignment="1" applyProtection="1">
      <alignment horizontal="center" vertical="center" wrapText="1"/>
      <protection/>
    </xf>
    <xf numFmtId="9" fontId="5" fillId="0" borderId="25" xfId="53" applyFont="1" applyBorder="1" applyAlignment="1" applyProtection="1">
      <alignment horizontal="center" vertical="center" wrapText="1"/>
      <protection/>
    </xf>
    <xf numFmtId="9" fontId="5" fillId="0" borderId="26" xfId="53" applyFont="1" applyBorder="1" applyAlignment="1" applyProtection="1">
      <alignment horizontal="center" vertical="center" wrapText="1"/>
      <protection/>
    </xf>
    <xf numFmtId="0" fontId="0" fillId="0" borderId="37" xfId="0" applyFill="1" applyBorder="1" applyAlignment="1">
      <alignment horizontal="center"/>
    </xf>
    <xf numFmtId="9" fontId="5" fillId="0" borderId="36" xfId="53" applyFont="1" applyBorder="1" applyAlignment="1" applyProtection="1">
      <alignment horizontal="center" vertical="center" wrapText="1"/>
      <protection/>
    </xf>
    <xf numFmtId="0" fontId="39" fillId="41" borderId="38" xfId="0" applyFont="1" applyFill="1" applyBorder="1" applyAlignment="1">
      <alignment horizontal="center" vertical="center" wrapText="1"/>
    </xf>
    <xf numFmtId="0" fontId="39" fillId="41" borderId="39" xfId="0" applyFont="1" applyFill="1" applyBorder="1" applyAlignment="1">
      <alignment horizontal="center" vertical="center" wrapText="1"/>
    </xf>
    <xf numFmtId="0" fontId="39" fillId="41" borderId="40" xfId="0" applyFont="1" applyFill="1" applyBorder="1" applyAlignment="1">
      <alignment horizontal="center" vertical="center" wrapText="1"/>
    </xf>
    <xf numFmtId="0" fontId="39" fillId="41" borderId="41" xfId="0" applyFont="1" applyFill="1" applyBorder="1" applyAlignment="1">
      <alignment horizontal="center" vertical="center" wrapText="1"/>
    </xf>
    <xf numFmtId="0" fontId="39" fillId="41" borderId="42" xfId="0" applyFont="1" applyFill="1" applyBorder="1" applyAlignment="1">
      <alignment horizontal="center" vertical="center" wrapText="1"/>
    </xf>
    <xf numFmtId="0" fontId="39" fillId="41" borderId="4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2"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35BD4F"/>
        </patternFill>
      </fill>
    </dxf>
    <dxf>
      <font>
        <b/>
        <i val="0"/>
        <color auto="1"/>
      </font>
      <fill>
        <patternFill>
          <bgColor rgb="FFFDEC0F"/>
        </patternFill>
      </fill>
    </dxf>
    <dxf>
      <font>
        <b/>
        <i val="0"/>
        <color auto="1"/>
      </font>
      <fill>
        <patternFill>
          <bgColor rgb="FFFF475D"/>
        </patternFill>
      </fill>
    </dxf>
    <dxf>
      <font>
        <b/>
        <i val="0"/>
        <color auto="1"/>
      </font>
      <fill>
        <patternFill>
          <bgColor rgb="FFFF475D"/>
        </patternFill>
      </fill>
      <border/>
    </dxf>
    <dxf>
      <font>
        <b/>
        <i val="0"/>
        <color auto="1"/>
      </font>
      <fill>
        <patternFill>
          <bgColor rgb="FFFDEC0F"/>
        </patternFill>
      </fill>
      <border/>
    </dxf>
    <dxf>
      <font>
        <b/>
        <i val="0"/>
        <color auto="1"/>
      </font>
      <fill>
        <patternFill>
          <bgColor rgb="FF35BD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Consolidado!B9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Consolidado!B1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Consolidado!B1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Consolida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619125</xdr:colOff>
      <xdr:row>7</xdr:row>
      <xdr:rowOff>152400</xdr:rowOff>
    </xdr:to>
    <xdr:pic>
      <xdr:nvPicPr>
        <xdr:cNvPr id="1" name="5 Imagen" descr="header_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7410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180975</xdr:rowOff>
    </xdr:from>
    <xdr:to>
      <xdr:col>3</xdr:col>
      <xdr:colOff>1390650</xdr:colOff>
      <xdr:row>3</xdr:row>
      <xdr:rowOff>76200</xdr:rowOff>
    </xdr:to>
    <xdr:pic>
      <xdr:nvPicPr>
        <xdr:cNvPr id="2" name="6 Imagen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80975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1828800</xdr:colOff>
      <xdr:row>0</xdr:row>
      <xdr:rowOff>180975</xdr:rowOff>
    </xdr:from>
    <xdr:ext cx="4210050" cy="1152525"/>
    <xdr:sp>
      <xdr:nvSpPr>
        <xdr:cNvPr id="3" name="7 CuadroTexto"/>
        <xdr:cNvSpPr txBox="1">
          <a:spLocks noChangeArrowheads="1"/>
        </xdr:cNvSpPr>
      </xdr:nvSpPr>
      <xdr:spPr>
        <a:xfrm>
          <a:off x="3705225" y="180975"/>
          <a:ext cx="42100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PACTO GLOBAL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MODELO DE AUTOEVALUACIÓN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DATOS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GENERALES DE LA EMPRESA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6</xdr:col>
      <xdr:colOff>0</xdr:colOff>
      <xdr:row>7</xdr:row>
      <xdr:rowOff>152400</xdr:rowOff>
    </xdr:to>
    <xdr:pic>
      <xdr:nvPicPr>
        <xdr:cNvPr id="1" name="6 Imagen" descr="header_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829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28575</xdr:rowOff>
    </xdr:from>
    <xdr:to>
      <xdr:col>2</xdr:col>
      <xdr:colOff>2686050</xdr:colOff>
      <xdr:row>3</xdr:row>
      <xdr:rowOff>114300</xdr:rowOff>
    </xdr:to>
    <xdr:pic>
      <xdr:nvPicPr>
        <xdr:cNvPr id="2" name="8 Imagen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19075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3305175</xdr:colOff>
      <xdr:row>1</xdr:row>
      <xdr:rowOff>0</xdr:rowOff>
    </xdr:from>
    <xdr:ext cx="3867150" cy="1219200"/>
    <xdr:sp>
      <xdr:nvSpPr>
        <xdr:cNvPr id="3" name="9 CuadroTexto">
          <a:hlinkClick r:id="rId3"/>
        </xdr:cNvPr>
        <xdr:cNvSpPr txBox="1">
          <a:spLocks noChangeArrowheads="1"/>
        </xdr:cNvSpPr>
      </xdr:nvSpPr>
      <xdr:spPr>
        <a:xfrm>
          <a:off x="3657600" y="190500"/>
          <a:ext cx="38671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PACTO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GLOBAL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MODELO DE AUTOEVALUACIÓN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DERECHOS HUMANOS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9525</xdr:colOff>
      <xdr:row>7</xdr:row>
      <xdr:rowOff>152400</xdr:rowOff>
    </xdr:to>
    <xdr:pic>
      <xdr:nvPicPr>
        <xdr:cNvPr id="1" name="1 Imagen" descr="header_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78200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152400</xdr:rowOff>
    </xdr:from>
    <xdr:to>
      <xdr:col>3</xdr:col>
      <xdr:colOff>238125</xdr:colOff>
      <xdr:row>3</xdr:row>
      <xdr:rowOff>47625</xdr:rowOff>
    </xdr:to>
    <xdr:pic>
      <xdr:nvPicPr>
        <xdr:cNvPr id="2" name="2 Imagen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52400"/>
          <a:ext cx="3667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962025</xdr:colOff>
      <xdr:row>1</xdr:row>
      <xdr:rowOff>0</xdr:rowOff>
    </xdr:from>
    <xdr:ext cx="2895600" cy="1095375"/>
    <xdr:sp>
      <xdr:nvSpPr>
        <xdr:cNvPr id="3" name="3 CuadroTexto">
          <a:hlinkClick r:id="rId3"/>
        </xdr:cNvPr>
        <xdr:cNvSpPr txBox="1">
          <a:spLocks noChangeArrowheads="1"/>
        </xdr:cNvSpPr>
      </xdr:nvSpPr>
      <xdr:spPr>
        <a:xfrm>
          <a:off x="4752975" y="190500"/>
          <a:ext cx="28956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PACTO GLOBAL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MODELO DE AUTOEVALUACIÓN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DERECHOS LABORALES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1 Imagen" descr="header_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829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57150</xdr:rowOff>
    </xdr:from>
    <xdr:to>
      <xdr:col>2</xdr:col>
      <xdr:colOff>2524125</xdr:colOff>
      <xdr:row>4</xdr:row>
      <xdr:rowOff>38100</xdr:rowOff>
    </xdr:to>
    <xdr:pic>
      <xdr:nvPicPr>
        <xdr:cNvPr id="2" name="2 Imagen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19075"/>
          <a:ext cx="274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1162050</xdr:colOff>
      <xdr:row>1</xdr:row>
      <xdr:rowOff>28575</xdr:rowOff>
    </xdr:from>
    <xdr:ext cx="2895600" cy="1114425"/>
    <xdr:sp>
      <xdr:nvSpPr>
        <xdr:cNvPr id="3" name="6 CuadroTexto">
          <a:hlinkClick r:id="rId3"/>
        </xdr:cNvPr>
        <xdr:cNvSpPr txBox="1">
          <a:spLocks noChangeArrowheads="1"/>
        </xdr:cNvSpPr>
      </xdr:nvSpPr>
      <xdr:spPr>
        <a:xfrm>
          <a:off x="4819650" y="190500"/>
          <a:ext cx="28956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PACTO GLOBAL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MODELO DE AUTOEVALUACIÓN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MEDIO AMBIENTE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9525</xdr:colOff>
      <xdr:row>7</xdr:row>
      <xdr:rowOff>123825</xdr:rowOff>
    </xdr:to>
    <xdr:pic>
      <xdr:nvPicPr>
        <xdr:cNvPr id="1" name="1 Imagen" descr="header_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839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104775</xdr:rowOff>
    </xdr:from>
    <xdr:to>
      <xdr:col>2</xdr:col>
      <xdr:colOff>2486025</xdr:colOff>
      <xdr:row>2</xdr:row>
      <xdr:rowOff>180975</xdr:rowOff>
    </xdr:to>
    <xdr:pic>
      <xdr:nvPicPr>
        <xdr:cNvPr id="2" name="2 Imagen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04775"/>
          <a:ext cx="2733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4133850</xdr:colOff>
      <xdr:row>0</xdr:row>
      <xdr:rowOff>123825</xdr:rowOff>
    </xdr:from>
    <xdr:ext cx="3000375" cy="1095375"/>
    <xdr:sp>
      <xdr:nvSpPr>
        <xdr:cNvPr id="3" name="3 CuadroTexto">
          <a:hlinkClick r:id="rId3"/>
        </xdr:cNvPr>
        <xdr:cNvSpPr txBox="1">
          <a:spLocks noChangeArrowheads="1"/>
        </xdr:cNvSpPr>
      </xdr:nvSpPr>
      <xdr:spPr>
        <a:xfrm>
          <a:off x="4714875" y="123825"/>
          <a:ext cx="3000375" cy="10953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PACTO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GLOBAL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MODELO DE AUTOEVALUACIÓN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LUCHA CONTRA LA CORRUPCIÓN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28575</xdr:colOff>
      <xdr:row>3</xdr:row>
      <xdr:rowOff>352425</xdr:rowOff>
    </xdr:to>
    <xdr:pic>
      <xdr:nvPicPr>
        <xdr:cNvPr id="1" name="4 Imagen" descr="header_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124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209550</xdr:rowOff>
    </xdr:from>
    <xdr:to>
      <xdr:col>4</xdr:col>
      <xdr:colOff>800100</xdr:colOff>
      <xdr:row>1</xdr:row>
      <xdr:rowOff>304800</xdr:rowOff>
    </xdr:to>
    <xdr:pic>
      <xdr:nvPicPr>
        <xdr:cNvPr id="2" name="5 Imagen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2743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200025</xdr:colOff>
      <xdr:row>0</xdr:row>
      <xdr:rowOff>104775</xdr:rowOff>
    </xdr:from>
    <xdr:ext cx="2733675" cy="1123950"/>
    <xdr:sp>
      <xdr:nvSpPr>
        <xdr:cNvPr id="3" name="6 CuadroTexto"/>
        <xdr:cNvSpPr txBox="1">
          <a:spLocks noChangeArrowheads="1"/>
        </xdr:cNvSpPr>
      </xdr:nvSpPr>
      <xdr:spPr>
        <a:xfrm>
          <a:off x="3848100" y="104775"/>
          <a:ext cx="2733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PACTO GLOBAL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MODELO DE AUTOEVALUACIÓN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RESUMEN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15</xdr:row>
      <xdr:rowOff>95250</xdr:rowOff>
    </xdr:from>
    <xdr:to>
      <xdr:col>7</xdr:col>
      <xdr:colOff>571500</xdr:colOff>
      <xdr:row>21</xdr:row>
      <xdr:rowOff>133350</xdr:rowOff>
    </xdr:to>
    <xdr:sp>
      <xdr:nvSpPr>
        <xdr:cNvPr id="1" name="16 Flecha derecha"/>
        <xdr:cNvSpPr>
          <a:spLocks/>
        </xdr:cNvSpPr>
      </xdr:nvSpPr>
      <xdr:spPr>
        <a:xfrm>
          <a:off x="4200525" y="3219450"/>
          <a:ext cx="1028700" cy="1162050"/>
        </a:xfrm>
        <a:prstGeom prst="rightArrow">
          <a:avLst>
            <a:gd name="adj" fmla="val 0"/>
          </a:avLst>
        </a:prstGeom>
        <a:solidFill>
          <a:srgbClr val="953735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114300</xdr:colOff>
      <xdr:row>7</xdr:row>
      <xdr:rowOff>152400</xdr:rowOff>
    </xdr:to>
    <xdr:pic>
      <xdr:nvPicPr>
        <xdr:cNvPr id="2" name="18 Imagen" descr="header_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4</xdr:col>
      <xdr:colOff>542925</xdr:colOff>
      <xdr:row>3</xdr:row>
      <xdr:rowOff>76200</xdr:rowOff>
    </xdr:to>
    <xdr:pic>
      <xdr:nvPicPr>
        <xdr:cNvPr id="3" name="19 Imagen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0975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676275</xdr:colOff>
      <xdr:row>0</xdr:row>
      <xdr:rowOff>152400</xdr:rowOff>
    </xdr:from>
    <xdr:ext cx="4381500" cy="1409700"/>
    <xdr:sp>
      <xdr:nvSpPr>
        <xdr:cNvPr id="4" name="20 CuadroTexto"/>
        <xdr:cNvSpPr txBox="1">
          <a:spLocks noChangeArrowheads="1"/>
        </xdr:cNvSpPr>
      </xdr:nvSpPr>
      <xdr:spPr>
        <a:xfrm>
          <a:off x="3048000" y="152400"/>
          <a:ext cx="43815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Pacto Global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Modelo de Autoevaluacion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RESUMEN GERENCIAL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I38"/>
  <sheetViews>
    <sheetView zoomScalePageLayoutView="0" workbookViewId="0" topLeftCell="A2">
      <selection activeCell="E43" sqref="E43"/>
    </sheetView>
  </sheetViews>
  <sheetFormatPr defaultColWidth="11.421875" defaultRowHeight="15"/>
  <cols>
    <col min="1" max="1" width="6.00390625" style="0" customWidth="1"/>
    <col min="2" max="2" width="10.7109375" style="0" customWidth="1"/>
    <col min="4" max="4" width="32.7109375" style="0" customWidth="1"/>
    <col min="9" max="9" width="1.28515625" style="0" customWidth="1"/>
    <col min="11" max="11" width="14.57421875" style="0" customWidth="1"/>
  </cols>
  <sheetData>
    <row r="9" ht="15.75" thickBot="1"/>
    <row r="10" spans="3:9" ht="15.75" thickBot="1">
      <c r="C10" s="52" t="s">
        <v>88</v>
      </c>
      <c r="D10" s="52"/>
      <c r="E10" s="53"/>
      <c r="F10" s="53"/>
      <c r="G10" s="53"/>
      <c r="H10" s="53"/>
      <c r="I10" s="46"/>
    </row>
    <row r="11" spans="3:4" ht="3.75" customHeight="1" thickBot="1">
      <c r="C11" s="48"/>
      <c r="D11" s="48"/>
    </row>
    <row r="12" spans="3:9" ht="15.75" thickBot="1">
      <c r="C12" s="52" t="s">
        <v>79</v>
      </c>
      <c r="D12" s="52"/>
      <c r="E12" s="51"/>
      <c r="F12" s="51"/>
      <c r="G12" s="51"/>
      <c r="H12" s="51"/>
      <c r="I12" s="47"/>
    </row>
    <row r="13" spans="3:4" ht="3.75" customHeight="1" thickBot="1">
      <c r="C13" s="48"/>
      <c r="D13" s="48"/>
    </row>
    <row r="14" spans="3:9" ht="15.75" thickBot="1">
      <c r="C14" s="52" t="s">
        <v>89</v>
      </c>
      <c r="D14" s="52"/>
      <c r="E14" s="51"/>
      <c r="F14" s="51"/>
      <c r="G14" s="51"/>
      <c r="H14" s="51"/>
      <c r="I14" s="47"/>
    </row>
    <row r="15" spans="3:4" ht="3.75" customHeight="1" thickBot="1">
      <c r="C15" s="48"/>
      <c r="D15" s="48"/>
    </row>
    <row r="16" spans="3:9" ht="15.75" thickBot="1">
      <c r="C16" s="52" t="s">
        <v>90</v>
      </c>
      <c r="D16" s="52"/>
      <c r="E16" s="51"/>
      <c r="F16" s="51"/>
      <c r="G16" s="51"/>
      <c r="H16" s="51"/>
      <c r="I16" s="47"/>
    </row>
    <row r="17" spans="3:4" ht="3.75" customHeight="1" thickBot="1">
      <c r="C17" s="48"/>
      <c r="D17" s="48"/>
    </row>
    <row r="18" spans="3:9" ht="15.75" thickBot="1">
      <c r="C18" s="52" t="s">
        <v>91</v>
      </c>
      <c r="D18" s="52"/>
      <c r="E18" s="51"/>
      <c r="F18" s="51"/>
      <c r="G18" s="51"/>
      <c r="H18" s="51"/>
      <c r="I18" s="47"/>
    </row>
    <row r="19" spans="3:4" ht="3.75" customHeight="1" thickBot="1">
      <c r="C19" s="48"/>
      <c r="D19" s="48"/>
    </row>
    <row r="20" spans="3:9" ht="15.75" thickBot="1">
      <c r="C20" s="52" t="s">
        <v>92</v>
      </c>
      <c r="D20" s="52"/>
      <c r="E20" s="51"/>
      <c r="F20" s="51"/>
      <c r="G20" s="51"/>
      <c r="H20" s="51"/>
      <c r="I20" s="47"/>
    </row>
    <row r="21" spans="3:4" ht="3.75" customHeight="1" thickBot="1">
      <c r="C21" s="48"/>
      <c r="D21" s="48"/>
    </row>
    <row r="22" spans="3:9" ht="15.75" thickBot="1">
      <c r="C22" s="52" t="s">
        <v>93</v>
      </c>
      <c r="D22" s="52"/>
      <c r="E22" s="51"/>
      <c r="F22" s="51"/>
      <c r="G22" s="51"/>
      <c r="H22" s="51"/>
      <c r="I22" s="47"/>
    </row>
    <row r="23" spans="3:4" ht="3.75" customHeight="1" thickBot="1">
      <c r="C23" s="48"/>
      <c r="D23" s="48"/>
    </row>
    <row r="24" spans="3:9" ht="15.75" thickBot="1">
      <c r="C24" s="52" t="s">
        <v>94</v>
      </c>
      <c r="D24" s="52"/>
      <c r="E24" s="51"/>
      <c r="F24" s="51"/>
      <c r="G24" s="51"/>
      <c r="H24" s="51"/>
      <c r="I24" s="47"/>
    </row>
    <row r="25" spans="3:4" ht="3.75" customHeight="1" thickBot="1">
      <c r="C25" s="48"/>
      <c r="D25" s="48"/>
    </row>
    <row r="26" spans="3:9" ht="15.75" thickBot="1">
      <c r="C26" s="55" t="s">
        <v>95</v>
      </c>
      <c r="D26" s="55"/>
      <c r="E26" s="51"/>
      <c r="F26" s="51"/>
      <c r="G26" s="51"/>
      <c r="H26" s="51"/>
      <c r="I26" s="47"/>
    </row>
    <row r="27" spans="3:4" ht="3.75" customHeight="1" thickBot="1">
      <c r="C27" s="48"/>
      <c r="D27" s="48"/>
    </row>
    <row r="28" spans="3:9" ht="15.75" thickBot="1">
      <c r="C28" s="52" t="s">
        <v>96</v>
      </c>
      <c r="D28" s="52"/>
      <c r="E28" s="51"/>
      <c r="F28" s="51"/>
      <c r="G28" s="51"/>
      <c r="H28" s="51"/>
      <c r="I28" s="47"/>
    </row>
    <row r="29" spans="3:4" ht="3.75" customHeight="1" thickBot="1">
      <c r="C29" s="48"/>
      <c r="D29" s="48"/>
    </row>
    <row r="30" spans="3:9" ht="15.75" thickBot="1">
      <c r="C30" s="52" t="s">
        <v>97</v>
      </c>
      <c r="D30" s="52"/>
      <c r="E30" s="51"/>
      <c r="F30" s="51"/>
      <c r="G30" s="51"/>
      <c r="H30" s="51"/>
      <c r="I30" s="47"/>
    </row>
    <row r="31" ht="15.75" thickBot="1"/>
    <row r="32" spans="3:8" ht="15.75" thickBot="1">
      <c r="C32" s="55" t="s">
        <v>98</v>
      </c>
      <c r="D32" s="56"/>
      <c r="E32" s="56"/>
      <c r="F32" s="56"/>
      <c r="G32" s="56"/>
      <c r="H32" s="56"/>
    </row>
    <row r="33" spans="3:8" ht="15.75" thickBot="1">
      <c r="C33" s="54"/>
      <c r="D33" s="54"/>
      <c r="E33" s="54"/>
      <c r="F33" s="54"/>
      <c r="G33" s="54"/>
      <c r="H33" s="54"/>
    </row>
    <row r="34" spans="3:8" ht="15.75" thickBot="1">
      <c r="C34" s="54"/>
      <c r="D34" s="54"/>
      <c r="E34" s="54"/>
      <c r="F34" s="54"/>
      <c r="G34" s="54"/>
      <c r="H34" s="54"/>
    </row>
    <row r="35" spans="3:8" ht="15.75" thickBot="1">
      <c r="C35" s="54"/>
      <c r="D35" s="54"/>
      <c r="E35" s="54"/>
      <c r="F35" s="54"/>
      <c r="G35" s="54"/>
      <c r="H35" s="54"/>
    </row>
    <row r="36" spans="3:8" ht="15.75" thickBot="1">
      <c r="C36" s="54"/>
      <c r="D36" s="54"/>
      <c r="E36" s="54"/>
      <c r="F36" s="54"/>
      <c r="G36" s="54"/>
      <c r="H36" s="54"/>
    </row>
    <row r="37" spans="3:8" ht="15.75" thickBot="1">
      <c r="C37" s="54"/>
      <c r="D37" s="54"/>
      <c r="E37" s="54"/>
      <c r="F37" s="54"/>
      <c r="G37" s="54"/>
      <c r="H37" s="54"/>
    </row>
    <row r="38" spans="3:8" ht="15.75" thickBot="1">
      <c r="C38" s="54"/>
      <c r="D38" s="54"/>
      <c r="E38" s="54"/>
      <c r="F38" s="54"/>
      <c r="G38" s="54"/>
      <c r="H38" s="54"/>
    </row>
  </sheetData>
  <sheetProtection selectLockedCells="1"/>
  <mergeCells count="24">
    <mergeCell ref="C33:H38"/>
    <mergeCell ref="C32:H32"/>
    <mergeCell ref="C26:D26"/>
    <mergeCell ref="E26:H26"/>
    <mergeCell ref="C28:D28"/>
    <mergeCell ref="C30:D30"/>
    <mergeCell ref="E28:H28"/>
    <mergeCell ref="E30:H30"/>
    <mergeCell ref="E16:H16"/>
    <mergeCell ref="E18:H18"/>
    <mergeCell ref="E20:H20"/>
    <mergeCell ref="E22:H22"/>
    <mergeCell ref="C24:D24"/>
    <mergeCell ref="E24:H24"/>
    <mergeCell ref="C16:D16"/>
    <mergeCell ref="C18:D18"/>
    <mergeCell ref="C20:D20"/>
    <mergeCell ref="C22:D22"/>
    <mergeCell ref="E12:H12"/>
    <mergeCell ref="C10:D10"/>
    <mergeCell ref="C12:D12"/>
    <mergeCell ref="C14:D14"/>
    <mergeCell ref="E10:H10"/>
    <mergeCell ref="E14:H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9:F22"/>
  <sheetViews>
    <sheetView tabSelected="1" zoomScale="110" zoomScaleNormal="110" zoomScalePageLayoutView="0" workbookViewId="0" topLeftCell="A1">
      <selection activeCell="C14" sqref="C14"/>
    </sheetView>
  </sheetViews>
  <sheetFormatPr defaultColWidth="24.57421875" defaultRowHeight="15"/>
  <cols>
    <col min="1" max="1" width="1.8515625" style="12" customWidth="1"/>
    <col min="2" max="2" width="3.421875" style="12" bestFit="1" customWidth="1"/>
    <col min="3" max="3" width="68.00390625" style="12" customWidth="1"/>
    <col min="4" max="4" width="17.57421875" style="12" customWidth="1"/>
    <col min="5" max="5" width="12.421875" style="12" customWidth="1"/>
    <col min="6" max="6" width="15.8515625" style="12" customWidth="1"/>
    <col min="7" max="16384" width="24.57421875" style="1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2:6" ht="30.75" thickBot="1">
      <c r="B9" s="40" t="s">
        <v>8</v>
      </c>
      <c r="C9" s="40" t="s">
        <v>9</v>
      </c>
      <c r="D9" s="40" t="s">
        <v>10</v>
      </c>
      <c r="E9" s="40" t="s">
        <v>11</v>
      </c>
      <c r="F9" s="41" t="s">
        <v>12</v>
      </c>
    </row>
    <row r="10" spans="2:6" ht="15.75" thickBot="1">
      <c r="B10" s="57" t="s">
        <v>13</v>
      </c>
      <c r="C10" s="57"/>
      <c r="D10" s="57"/>
      <c r="E10" s="57"/>
      <c r="F10" s="57"/>
    </row>
    <row r="11" spans="2:6" ht="27" thickBot="1">
      <c r="B11" s="10">
        <v>1</v>
      </c>
      <c r="C11" s="30" t="s">
        <v>14</v>
      </c>
      <c r="D11" s="7">
        <v>0</v>
      </c>
      <c r="E11" s="58">
        <f>SUM(D11:D15)/5</f>
        <v>0</v>
      </c>
      <c r="F11" s="59">
        <f>(E11/4)</f>
        <v>0</v>
      </c>
    </row>
    <row r="12" spans="2:6" ht="39.75" thickBot="1">
      <c r="B12" s="10">
        <v>2</v>
      </c>
      <c r="C12" s="30" t="s">
        <v>15</v>
      </c>
      <c r="D12" s="7">
        <v>0</v>
      </c>
      <c r="E12" s="58"/>
      <c r="F12" s="60"/>
    </row>
    <row r="13" spans="2:6" ht="39.75" thickBot="1">
      <c r="B13" s="10">
        <v>3</v>
      </c>
      <c r="C13" s="11" t="s">
        <v>16</v>
      </c>
      <c r="D13" s="7">
        <v>0</v>
      </c>
      <c r="E13" s="58"/>
      <c r="F13" s="60"/>
    </row>
    <row r="14" spans="2:6" ht="27" thickBot="1">
      <c r="B14" s="10">
        <v>4</v>
      </c>
      <c r="C14" s="11" t="s">
        <v>17</v>
      </c>
      <c r="D14" s="7">
        <v>0</v>
      </c>
      <c r="E14" s="58"/>
      <c r="F14" s="60"/>
    </row>
    <row r="15" spans="2:6" ht="27" thickBot="1">
      <c r="B15" s="10">
        <v>5</v>
      </c>
      <c r="C15" s="30" t="s">
        <v>106</v>
      </c>
      <c r="D15" s="7">
        <v>0</v>
      </c>
      <c r="E15" s="58"/>
      <c r="F15" s="61"/>
    </row>
    <row r="16" spans="2:6" ht="15.75" thickBot="1">
      <c r="B16" s="57" t="s">
        <v>18</v>
      </c>
      <c r="C16" s="57"/>
      <c r="D16" s="57"/>
      <c r="E16" s="57"/>
      <c r="F16" s="57"/>
    </row>
    <row r="17" spans="2:6" ht="39" thickBot="1">
      <c r="B17" s="8">
        <v>6</v>
      </c>
      <c r="C17" s="49" t="s">
        <v>19</v>
      </c>
      <c r="D17" s="7">
        <v>1</v>
      </c>
      <c r="E17" s="58">
        <f>SUM(D17:D19)/3</f>
        <v>1</v>
      </c>
      <c r="F17" s="59">
        <f>(E17/4)</f>
        <v>0.25</v>
      </c>
    </row>
    <row r="18" spans="2:6" ht="39" thickBot="1">
      <c r="B18" s="8">
        <v>7</v>
      </c>
      <c r="C18" s="49" t="s">
        <v>20</v>
      </c>
      <c r="D18" s="7">
        <v>1</v>
      </c>
      <c r="E18" s="58"/>
      <c r="F18" s="60"/>
    </row>
    <row r="19" spans="2:6" ht="39.75" thickBot="1">
      <c r="B19" s="8">
        <v>8</v>
      </c>
      <c r="C19" s="9" t="s">
        <v>21</v>
      </c>
      <c r="D19" s="7">
        <v>1</v>
      </c>
      <c r="E19" s="58"/>
      <c r="F19" s="61"/>
    </row>
    <row r="21" spans="5:6" ht="15">
      <c r="E21" s="13"/>
      <c r="F21" s="14"/>
    </row>
    <row r="22" spans="5:6" ht="15">
      <c r="E22" s="13"/>
      <c r="F22" s="14"/>
    </row>
  </sheetData>
  <sheetProtection selectLockedCells="1"/>
  <mergeCells count="6">
    <mergeCell ref="B16:F16"/>
    <mergeCell ref="E17:E19"/>
    <mergeCell ref="F17:F19"/>
    <mergeCell ref="B10:F10"/>
    <mergeCell ref="E11:E15"/>
    <mergeCell ref="F11:F15"/>
  </mergeCells>
  <conditionalFormatting sqref="F11:F15">
    <cfRule type="cellIs" priority="4" dxfId="39" operator="lessThan">
      <formula>0.5</formula>
    </cfRule>
    <cfRule type="cellIs" priority="5" dxfId="40" operator="between">
      <formula>0.5</formula>
      <formula>0.8</formula>
    </cfRule>
    <cfRule type="cellIs" priority="6" dxfId="41" operator="greaterThan">
      <formula>0.8</formula>
    </cfRule>
  </conditionalFormatting>
  <conditionalFormatting sqref="F17:F19">
    <cfRule type="cellIs" priority="1" dxfId="39" operator="lessThan">
      <formula>0.5</formula>
    </cfRule>
    <cfRule type="cellIs" priority="2" dxfId="40" operator="between">
      <formula>0.5</formula>
      <formula>0.8</formula>
    </cfRule>
    <cfRule type="cellIs" priority="3" dxfId="41" operator="greaterThan">
      <formula>0.8</formula>
    </cfRule>
  </conditionalFormatting>
  <dataValidations count="1">
    <dataValidation type="whole" allowBlank="1" showInputMessage="1" showErrorMessage="1" promptTitle="Rango Válido de Calificación" prompt="4 - SIEMPRE&#10;3 - CASI SIEMPRE&#10;2 - OCASIONALMENTE&#10;1 - CASI NUNCA&#10;0 - NUNCA" error="Revise por favor, los rangos válidos de calificación. El valor que ha introducido, no corresponde a un valor permitido.&#10;Gracias." sqref="D11:D15 D17:D19">
      <formula1>0</formula1>
      <formula2>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9:F38"/>
  <sheetViews>
    <sheetView zoomScale="80" zoomScaleNormal="80" zoomScalePageLayoutView="0" workbookViewId="0" topLeftCell="A23">
      <selection activeCell="F23" sqref="F23:F26"/>
    </sheetView>
  </sheetViews>
  <sheetFormatPr defaultColWidth="24.57421875" defaultRowHeight="15"/>
  <cols>
    <col min="1" max="1" width="2.8515625" style="0" customWidth="1"/>
    <col min="2" max="2" width="3.421875" style="0" bestFit="1" customWidth="1"/>
    <col min="3" max="3" width="50.57421875" style="0" customWidth="1"/>
    <col min="4" max="4" width="24.57421875" style="0" customWidth="1"/>
    <col min="5" max="5" width="15.8515625" style="0" customWidth="1"/>
    <col min="6" max="6" width="22.7109375" style="0" customWidth="1"/>
  </cols>
  <sheetData>
    <row r="8" ht="15.75" thickBot="1"/>
    <row r="9" spans="2:6" ht="30.75" thickBot="1">
      <c r="B9" s="40" t="s">
        <v>8</v>
      </c>
      <c r="C9" s="40" t="s">
        <v>9</v>
      </c>
      <c r="D9" s="40" t="s">
        <v>10</v>
      </c>
      <c r="E9" s="40" t="s">
        <v>11</v>
      </c>
      <c r="F9" s="41" t="s">
        <v>12</v>
      </c>
    </row>
    <row r="10" spans="2:6" ht="30.75" customHeight="1" thickBot="1">
      <c r="B10" s="62" t="s">
        <v>110</v>
      </c>
      <c r="C10" s="62"/>
      <c r="D10" s="62"/>
      <c r="E10" s="62"/>
      <c r="F10" s="62"/>
    </row>
    <row r="11" spans="2:6" ht="58.5" customHeight="1" thickBot="1">
      <c r="B11" s="1">
        <v>9</v>
      </c>
      <c r="C11" s="2" t="s">
        <v>22</v>
      </c>
      <c r="D11" s="7">
        <v>3</v>
      </c>
      <c r="E11" s="63">
        <f>SUM(D11:D15)/5</f>
        <v>2.2</v>
      </c>
      <c r="F11" s="59">
        <f>(E11/4)</f>
        <v>0.55</v>
      </c>
    </row>
    <row r="12" spans="2:6" ht="57" customHeight="1" thickBot="1">
      <c r="B12" s="1">
        <v>10</v>
      </c>
      <c r="C12" s="2" t="s">
        <v>23</v>
      </c>
      <c r="D12" s="7">
        <v>4</v>
      </c>
      <c r="E12" s="63"/>
      <c r="F12" s="60"/>
    </row>
    <row r="13" spans="2:6" ht="44.25" customHeight="1" thickBot="1">
      <c r="B13" s="1">
        <v>11</v>
      </c>
      <c r="C13" s="2" t="s">
        <v>24</v>
      </c>
      <c r="D13" s="7">
        <v>4</v>
      </c>
      <c r="E13" s="63"/>
      <c r="F13" s="60"/>
    </row>
    <row r="14" spans="2:6" ht="54.75" customHeight="1" thickBot="1">
      <c r="B14" s="1">
        <v>12</v>
      </c>
      <c r="C14" s="50" t="s">
        <v>107</v>
      </c>
      <c r="D14" s="7"/>
      <c r="E14" s="63"/>
      <c r="F14" s="60"/>
    </row>
    <row r="15" spans="2:6" ht="39.75" customHeight="1" thickBot="1">
      <c r="B15" s="1">
        <v>13</v>
      </c>
      <c r="C15" s="50" t="s">
        <v>108</v>
      </c>
      <c r="D15" s="7"/>
      <c r="E15" s="63"/>
      <c r="F15" s="61"/>
    </row>
    <row r="16" spans="2:6" ht="15.75" customHeight="1" thickBot="1">
      <c r="B16" s="62" t="s">
        <v>25</v>
      </c>
      <c r="C16" s="62"/>
      <c r="D16" s="62"/>
      <c r="E16" s="62"/>
      <c r="F16" s="62"/>
    </row>
    <row r="17" spans="2:6" ht="39.75" thickBot="1">
      <c r="B17" s="1">
        <v>14</v>
      </c>
      <c r="C17" s="2" t="s">
        <v>26</v>
      </c>
      <c r="D17" s="7"/>
      <c r="E17" s="63">
        <f>SUM(D17:D21)/5</f>
        <v>0</v>
      </c>
      <c r="F17" s="59">
        <f>(E17/4)</f>
        <v>0</v>
      </c>
    </row>
    <row r="18" spans="2:6" ht="65.25" thickBot="1">
      <c r="B18" s="1">
        <v>15</v>
      </c>
      <c r="C18" s="2" t="s">
        <v>27</v>
      </c>
      <c r="D18" s="7"/>
      <c r="E18" s="63"/>
      <c r="F18" s="60"/>
    </row>
    <row r="19" spans="2:6" ht="78" thickBot="1">
      <c r="B19" s="1">
        <v>16</v>
      </c>
      <c r="C19" s="2" t="s">
        <v>28</v>
      </c>
      <c r="D19" s="7"/>
      <c r="E19" s="63"/>
      <c r="F19" s="60"/>
    </row>
    <row r="20" spans="2:6" ht="39.75" thickBot="1">
      <c r="B20" s="1">
        <v>17</v>
      </c>
      <c r="C20" s="2" t="s">
        <v>0</v>
      </c>
      <c r="D20" s="7"/>
      <c r="E20" s="64"/>
      <c r="F20" s="60"/>
    </row>
    <row r="21" spans="2:6" ht="65.25" thickBot="1">
      <c r="B21" s="1">
        <v>18</v>
      </c>
      <c r="C21" s="2" t="s">
        <v>1</v>
      </c>
      <c r="D21" s="7"/>
      <c r="E21" s="64"/>
      <c r="F21" s="61"/>
    </row>
    <row r="22" spans="2:6" ht="15.75" thickBot="1">
      <c r="B22" s="62" t="s">
        <v>2</v>
      </c>
      <c r="C22" s="62"/>
      <c r="D22" s="62"/>
      <c r="E22" s="62"/>
      <c r="F22" s="62"/>
    </row>
    <row r="23" spans="2:6" ht="52.5" thickBot="1">
      <c r="B23" s="4">
        <v>19</v>
      </c>
      <c r="C23" s="2" t="s">
        <v>3</v>
      </c>
      <c r="D23" s="7"/>
      <c r="E23" s="68">
        <f>SUM(D23:D26)/4</f>
        <v>1</v>
      </c>
      <c r="F23" s="59">
        <f>E23/4</f>
        <v>0.25</v>
      </c>
    </row>
    <row r="24" spans="2:6" ht="39.75" thickBot="1">
      <c r="B24" s="4">
        <v>20</v>
      </c>
      <c r="C24" s="2" t="s">
        <v>4</v>
      </c>
      <c r="D24" s="7"/>
      <c r="E24" s="69"/>
      <c r="F24" s="60"/>
    </row>
    <row r="25" spans="2:6" ht="52.5" thickBot="1">
      <c r="B25" s="4">
        <v>21</v>
      </c>
      <c r="C25" s="50" t="s">
        <v>109</v>
      </c>
      <c r="D25" s="7"/>
      <c r="E25" s="69"/>
      <c r="F25" s="60"/>
    </row>
    <row r="26" spans="2:6" ht="39.75" thickBot="1">
      <c r="B26" s="4">
        <v>22</v>
      </c>
      <c r="C26" s="2" t="s">
        <v>5</v>
      </c>
      <c r="D26" s="7">
        <v>4</v>
      </c>
      <c r="E26" s="70"/>
      <c r="F26" s="61"/>
    </row>
    <row r="27" spans="2:6" ht="15.75" customHeight="1" thickBot="1">
      <c r="B27" s="65" t="s">
        <v>6</v>
      </c>
      <c r="C27" s="66"/>
      <c r="D27" s="66"/>
      <c r="E27" s="66"/>
      <c r="F27" s="67"/>
    </row>
    <row r="28" spans="2:6" ht="52.5" thickBot="1">
      <c r="B28" s="4">
        <v>23</v>
      </c>
      <c r="C28" s="3" t="s">
        <v>7</v>
      </c>
      <c r="D28" s="7">
        <v>4</v>
      </c>
      <c r="E28" s="68">
        <f>SUM(D28:D33)/6</f>
        <v>4</v>
      </c>
      <c r="F28" s="59">
        <f>E28/4</f>
        <v>1</v>
      </c>
    </row>
    <row r="29" spans="2:6" ht="39.75" thickBot="1">
      <c r="B29" s="4">
        <v>24</v>
      </c>
      <c r="C29" s="2" t="s">
        <v>29</v>
      </c>
      <c r="D29" s="7">
        <v>4</v>
      </c>
      <c r="E29" s="69"/>
      <c r="F29" s="60"/>
    </row>
    <row r="30" spans="2:6" ht="52.5" thickBot="1">
      <c r="B30" s="4">
        <v>25</v>
      </c>
      <c r="C30" s="2" t="s">
        <v>30</v>
      </c>
      <c r="D30" s="7">
        <v>4</v>
      </c>
      <c r="E30" s="69"/>
      <c r="F30" s="60"/>
    </row>
    <row r="31" spans="2:6" ht="39.75" thickBot="1">
      <c r="B31" s="4">
        <v>26</v>
      </c>
      <c r="C31" s="2" t="s">
        <v>31</v>
      </c>
      <c r="D31" s="7">
        <v>4</v>
      </c>
      <c r="E31" s="69"/>
      <c r="F31" s="60"/>
    </row>
    <row r="32" spans="2:6" ht="39.75" thickBot="1">
      <c r="B32" s="4">
        <v>27</v>
      </c>
      <c r="C32" s="2" t="s">
        <v>32</v>
      </c>
      <c r="D32" s="7">
        <v>4</v>
      </c>
      <c r="E32" s="69"/>
      <c r="F32" s="60"/>
    </row>
    <row r="33" spans="2:6" ht="27" thickBot="1">
      <c r="B33" s="4">
        <v>28</v>
      </c>
      <c r="C33" s="2" t="s">
        <v>33</v>
      </c>
      <c r="D33" s="7">
        <v>4</v>
      </c>
      <c r="E33" s="70"/>
      <c r="F33" s="60"/>
    </row>
    <row r="35" spans="5:6" ht="15" hidden="1">
      <c r="E35" s="5">
        <f>E11</f>
        <v>2.2</v>
      </c>
      <c r="F35" s="6">
        <f>F11</f>
        <v>0.55</v>
      </c>
    </row>
    <row r="36" spans="5:6" ht="15" hidden="1">
      <c r="E36" s="5">
        <f>E17</f>
        <v>0</v>
      </c>
      <c r="F36" s="6">
        <f>F17</f>
        <v>0</v>
      </c>
    </row>
    <row r="37" spans="5:6" ht="15" hidden="1">
      <c r="E37">
        <f>E23</f>
        <v>1</v>
      </c>
      <c r="F37" s="6">
        <f>F23</f>
        <v>0.25</v>
      </c>
    </row>
    <row r="38" spans="5:6" ht="15" hidden="1">
      <c r="E38">
        <f>E28</f>
        <v>4</v>
      </c>
      <c r="F38" s="6">
        <f>F28</f>
        <v>1</v>
      </c>
    </row>
  </sheetData>
  <sheetProtection selectLockedCells="1"/>
  <mergeCells count="12">
    <mergeCell ref="B27:F27"/>
    <mergeCell ref="E23:E26"/>
    <mergeCell ref="F23:F26"/>
    <mergeCell ref="E28:E33"/>
    <mergeCell ref="F28:F33"/>
    <mergeCell ref="B10:F10"/>
    <mergeCell ref="B16:F16"/>
    <mergeCell ref="B22:F22"/>
    <mergeCell ref="E17:E21"/>
    <mergeCell ref="F17:F21"/>
    <mergeCell ref="E11:E15"/>
    <mergeCell ref="F11:F15"/>
  </mergeCells>
  <conditionalFormatting sqref="F11:F15">
    <cfRule type="cellIs" priority="10" dxfId="39" operator="lessThan">
      <formula>0.5</formula>
    </cfRule>
    <cfRule type="cellIs" priority="11" dxfId="40" operator="between">
      <formula>0.5</formula>
      <formula>0.8</formula>
    </cfRule>
    <cfRule type="cellIs" priority="12" dxfId="41" operator="greaterThan">
      <formula>0.8</formula>
    </cfRule>
  </conditionalFormatting>
  <conditionalFormatting sqref="F17:F21">
    <cfRule type="cellIs" priority="7" dxfId="39" operator="lessThan">
      <formula>0.5</formula>
    </cfRule>
    <cfRule type="cellIs" priority="8" dxfId="40" operator="between">
      <formula>0.5</formula>
      <formula>0.8</formula>
    </cfRule>
    <cfRule type="cellIs" priority="9" dxfId="41" operator="greaterThan">
      <formula>0.8</formula>
    </cfRule>
  </conditionalFormatting>
  <conditionalFormatting sqref="F23">
    <cfRule type="cellIs" priority="4" dxfId="39" operator="lessThan">
      <formula>0.5</formula>
    </cfRule>
    <cfRule type="cellIs" priority="5" dxfId="40" operator="between">
      <formula>0.5</formula>
      <formula>0.8</formula>
    </cfRule>
    <cfRule type="cellIs" priority="6" dxfId="41" operator="greaterThan">
      <formula>0.8</formula>
    </cfRule>
  </conditionalFormatting>
  <conditionalFormatting sqref="F28">
    <cfRule type="cellIs" priority="1" dxfId="39" operator="lessThan">
      <formula>0.5</formula>
    </cfRule>
    <cfRule type="cellIs" priority="2" dxfId="40" operator="between">
      <formula>0.5</formula>
      <formula>0.8</formula>
    </cfRule>
    <cfRule type="cellIs" priority="3" dxfId="41" operator="greaterThan">
      <formula>0.8</formula>
    </cfRule>
  </conditionalFormatting>
  <dataValidations count="2">
    <dataValidation type="whole" allowBlank="1" showInputMessage="1" showErrorMessage="1" promptTitle="Rango Válido de Calificación" prompt="4 - SIEMPRE&#10;3 - CASI SIEMPRE&#10;2 - OCASIONALMENTE&#10;1 - CASI NUNCA&#10;0 - NUNCA" error="Revise por favor, los rangos válidos de calificación. El valor que ha introducido, no corresponde a un valor permitido.&#10;Gracias." sqref="D28:D33 D17:D21 D23:D26 D12:D15">
      <formula1>0</formula1>
      <formula2>4</formula2>
    </dataValidation>
    <dataValidation type="whole" allowBlank="1" showInputMessage="1" showErrorMessage="1" promptTitle="Rango Válido de Calificación" prompt="4 - SIEMPRE&#10;3 - CASI SIEMPRE&#10;2 - OCASIONALMENTE&#10;1 - CASI NUNCA&#10;0 - NUNCA" error="Revise por favor, los rangos válidos de calificación. El valor que ha introducido, no corresponde a un valor permitido.&#10;Gracias." sqref="D11">
      <formula1>0</formula1>
      <formula2>4</formula2>
    </dataValidation>
  </dataValidations>
  <printOptions/>
  <pageMargins left="0.7" right="0.7" top="0.75" bottom="0.75" header="0.3" footer="0.3"/>
  <pageSetup horizontalDpi="300" verticalDpi="300" orientation="portrait" r:id="rId2"/>
  <headerFooter>
    <oddHeader>&amp;C&amp;N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1:F35"/>
  <sheetViews>
    <sheetView zoomScale="90" zoomScaleNormal="90" zoomScalePageLayoutView="110" workbookViewId="0" topLeftCell="A1">
      <selection activeCell="C1" sqref="C1"/>
    </sheetView>
  </sheetViews>
  <sheetFormatPr defaultColWidth="11.7109375" defaultRowHeight="15"/>
  <cols>
    <col min="1" max="1" width="1.8515625" style="35" customWidth="1"/>
    <col min="2" max="2" width="6.57421875" style="35" customWidth="1"/>
    <col min="3" max="3" width="46.421875" style="35" bestFit="1" customWidth="1"/>
    <col min="4" max="4" width="20.7109375" style="35" customWidth="1"/>
    <col min="5" max="5" width="17.57421875" style="35" customWidth="1"/>
    <col min="6" max="6" width="26.140625" style="35" customWidth="1"/>
    <col min="7" max="16384" width="11.7109375" style="3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4.5" customHeight="1" thickBot="1"/>
    <row r="11" spans="2:6" ht="30.75" thickBot="1">
      <c r="B11" s="40" t="s">
        <v>8</v>
      </c>
      <c r="C11" s="40" t="s">
        <v>9</v>
      </c>
      <c r="D11" s="40" t="s">
        <v>10</v>
      </c>
      <c r="E11" s="40" t="s">
        <v>11</v>
      </c>
      <c r="F11" s="41" t="s">
        <v>12</v>
      </c>
    </row>
    <row r="12" spans="2:6" ht="13.5" customHeight="1" thickBot="1">
      <c r="B12" s="71" t="s">
        <v>34</v>
      </c>
      <c r="C12" s="71"/>
      <c r="D12" s="71"/>
      <c r="E12" s="71"/>
      <c r="F12" s="71"/>
    </row>
    <row r="13" spans="2:6" ht="26.25" thickBot="1">
      <c r="B13" s="31">
        <v>29</v>
      </c>
      <c r="C13" s="32" t="s">
        <v>35</v>
      </c>
      <c r="D13" s="33"/>
      <c r="E13" s="72">
        <f>SUM(D13:D17)/5</f>
        <v>0</v>
      </c>
      <c r="F13" s="59">
        <f>E13/4</f>
        <v>0</v>
      </c>
    </row>
    <row r="14" spans="2:6" ht="39" thickBot="1">
      <c r="B14" s="34">
        <v>30</v>
      </c>
      <c r="C14" s="32" t="s">
        <v>36</v>
      </c>
      <c r="D14" s="33"/>
      <c r="E14" s="72"/>
      <c r="F14" s="60"/>
    </row>
    <row r="15" spans="2:6" ht="41.25" customHeight="1" thickBot="1">
      <c r="B15" s="34">
        <v>31</v>
      </c>
      <c r="C15" s="32" t="s">
        <v>37</v>
      </c>
      <c r="D15" s="33"/>
      <c r="E15" s="72"/>
      <c r="F15" s="60"/>
    </row>
    <row r="16" spans="2:6" ht="39" thickBot="1">
      <c r="B16" s="34">
        <v>32</v>
      </c>
      <c r="C16" s="32" t="s">
        <v>38</v>
      </c>
      <c r="D16" s="33"/>
      <c r="E16" s="72"/>
      <c r="F16" s="60"/>
    </row>
    <row r="17" spans="2:6" ht="39" thickBot="1">
      <c r="B17" s="34">
        <v>33</v>
      </c>
      <c r="C17" s="32" t="s">
        <v>39</v>
      </c>
      <c r="D17" s="33"/>
      <c r="E17" s="72"/>
      <c r="F17" s="61"/>
    </row>
    <row r="18" spans="2:6" ht="13.5" thickBot="1">
      <c r="B18" s="74" t="s">
        <v>40</v>
      </c>
      <c r="C18" s="74"/>
      <c r="D18" s="74"/>
      <c r="E18" s="74"/>
      <c r="F18" s="74"/>
    </row>
    <row r="19" spans="2:6" ht="48" customHeight="1" thickBot="1">
      <c r="B19" s="34">
        <v>34</v>
      </c>
      <c r="C19" s="32" t="s">
        <v>41</v>
      </c>
      <c r="D19" s="33"/>
      <c r="E19" s="75">
        <f>SUM(D19:D26)/8</f>
        <v>0</v>
      </c>
      <c r="F19" s="59">
        <f>E19/4</f>
        <v>0</v>
      </c>
    </row>
    <row r="20" spans="2:6" ht="26.25" thickBot="1">
      <c r="B20" s="34">
        <v>35</v>
      </c>
      <c r="C20" s="32" t="s">
        <v>42</v>
      </c>
      <c r="D20" s="33"/>
      <c r="E20" s="75"/>
      <c r="F20" s="60"/>
    </row>
    <row r="21" spans="2:6" ht="27" customHeight="1" thickBot="1">
      <c r="B21" s="34">
        <v>36</v>
      </c>
      <c r="C21" s="32" t="s">
        <v>43</v>
      </c>
      <c r="D21" s="33"/>
      <c r="E21" s="75"/>
      <c r="F21" s="60"/>
    </row>
    <row r="22" spans="2:6" ht="39.75" customHeight="1" thickBot="1">
      <c r="B22" s="34">
        <v>37</v>
      </c>
      <c r="C22" s="32" t="s">
        <v>44</v>
      </c>
      <c r="D22" s="33"/>
      <c r="E22" s="75"/>
      <c r="F22" s="60"/>
    </row>
    <row r="23" spans="2:6" ht="27" customHeight="1" thickBot="1">
      <c r="B23" s="34">
        <v>38</v>
      </c>
      <c r="C23" s="32" t="s">
        <v>45</v>
      </c>
      <c r="D23" s="33"/>
      <c r="E23" s="75"/>
      <c r="F23" s="60"/>
    </row>
    <row r="24" spans="2:6" ht="27" customHeight="1" thickBot="1">
      <c r="B24" s="34">
        <v>39</v>
      </c>
      <c r="C24" s="32" t="s">
        <v>46</v>
      </c>
      <c r="D24" s="33"/>
      <c r="E24" s="75"/>
      <c r="F24" s="60"/>
    </row>
    <row r="25" spans="2:6" ht="39.75" customHeight="1" thickBot="1">
      <c r="B25" s="34">
        <v>40</v>
      </c>
      <c r="C25" s="32" t="s">
        <v>47</v>
      </c>
      <c r="D25" s="33"/>
      <c r="E25" s="75"/>
      <c r="F25" s="60"/>
    </row>
    <row r="26" spans="2:6" ht="27" customHeight="1" thickBot="1">
      <c r="B26" s="34">
        <v>41</v>
      </c>
      <c r="C26" s="32" t="s">
        <v>48</v>
      </c>
      <c r="D26" s="33"/>
      <c r="E26" s="75"/>
      <c r="F26" s="61"/>
    </row>
    <row r="27" spans="2:6" ht="13.5" thickBot="1">
      <c r="B27" s="71" t="s">
        <v>49</v>
      </c>
      <c r="C27" s="71"/>
      <c r="D27" s="71"/>
      <c r="E27" s="71"/>
      <c r="F27" s="71"/>
    </row>
    <row r="28" spans="2:6" ht="39" thickBot="1">
      <c r="B28" s="31">
        <v>42</v>
      </c>
      <c r="C28" s="32" t="s">
        <v>50</v>
      </c>
      <c r="D28" s="33"/>
      <c r="E28" s="73">
        <f>SUM(D28:D31)/4</f>
        <v>0</v>
      </c>
      <c r="F28" s="59">
        <f>E28/4</f>
        <v>0</v>
      </c>
    </row>
    <row r="29" spans="2:6" ht="39" thickBot="1">
      <c r="B29" s="34">
        <v>43</v>
      </c>
      <c r="C29" s="32" t="s">
        <v>51</v>
      </c>
      <c r="D29" s="33"/>
      <c r="E29" s="73"/>
      <c r="F29" s="60"/>
    </row>
    <row r="30" spans="2:6" ht="26.25" thickBot="1">
      <c r="B30" s="34">
        <v>44</v>
      </c>
      <c r="C30" s="32" t="s">
        <v>52</v>
      </c>
      <c r="D30" s="33"/>
      <c r="E30" s="73"/>
      <c r="F30" s="60"/>
    </row>
    <row r="31" spans="2:6" ht="26.25" thickBot="1">
      <c r="B31" s="34">
        <v>45</v>
      </c>
      <c r="C31" s="32" t="s">
        <v>53</v>
      </c>
      <c r="D31" s="33"/>
      <c r="E31" s="73"/>
      <c r="F31" s="61"/>
    </row>
    <row r="33" spans="5:6" ht="12.75" hidden="1">
      <c r="E33" s="35">
        <f>E13</f>
        <v>0</v>
      </c>
      <c r="F33" s="36">
        <f>F13</f>
        <v>0</v>
      </c>
    </row>
    <row r="34" spans="5:6" ht="12.75" hidden="1">
      <c r="E34" s="37">
        <f>E19</f>
        <v>0</v>
      </c>
      <c r="F34" s="36">
        <f>F19</f>
        <v>0</v>
      </c>
    </row>
    <row r="35" spans="5:6" ht="12.75" hidden="1">
      <c r="E35" s="37">
        <f>E28</f>
        <v>0</v>
      </c>
      <c r="F35" s="36">
        <f>F28</f>
        <v>0</v>
      </c>
    </row>
  </sheetData>
  <sheetProtection selectLockedCells="1"/>
  <mergeCells count="9">
    <mergeCell ref="B12:F12"/>
    <mergeCell ref="E13:E17"/>
    <mergeCell ref="F13:F17"/>
    <mergeCell ref="B27:F27"/>
    <mergeCell ref="E28:E31"/>
    <mergeCell ref="F28:F31"/>
    <mergeCell ref="B18:F18"/>
    <mergeCell ref="E19:E26"/>
    <mergeCell ref="F19:F26"/>
  </mergeCells>
  <conditionalFormatting sqref="F13:F17">
    <cfRule type="cellIs" priority="7" dxfId="39" operator="lessThan">
      <formula>0.5</formula>
    </cfRule>
    <cfRule type="cellIs" priority="8" dxfId="40" operator="between">
      <formula>0.5</formula>
      <formula>0.8</formula>
    </cfRule>
    <cfRule type="cellIs" priority="9" dxfId="41" operator="greaterThan">
      <formula>0.8</formula>
    </cfRule>
  </conditionalFormatting>
  <conditionalFormatting sqref="F19">
    <cfRule type="cellIs" priority="4" dxfId="39" operator="lessThan">
      <formula>0.5</formula>
    </cfRule>
    <cfRule type="cellIs" priority="5" dxfId="40" operator="between">
      <formula>0.5</formula>
      <formula>0.8</formula>
    </cfRule>
    <cfRule type="cellIs" priority="6" dxfId="41" operator="greaterThan">
      <formula>0.8</formula>
    </cfRule>
  </conditionalFormatting>
  <conditionalFormatting sqref="F28">
    <cfRule type="cellIs" priority="1" dxfId="39" operator="lessThan">
      <formula>0.5</formula>
    </cfRule>
    <cfRule type="cellIs" priority="2" dxfId="40" operator="between">
      <formula>0.5</formula>
      <formula>0.8</formula>
    </cfRule>
    <cfRule type="cellIs" priority="3" dxfId="41" operator="greaterThan">
      <formula>0.8</formula>
    </cfRule>
  </conditionalFormatting>
  <dataValidations count="1">
    <dataValidation type="whole" allowBlank="1" showInputMessage="1" showErrorMessage="1" promptTitle="Rango Válido de Calificación" prompt="4 - SIEMPRE&#10;3 - CASI SIMPRE&#10;2 - OCASIONALMENTE&#10;1 - CASI NUNCA&#10;0 - NUNCA" error="Revise por favor, los rangos válidos de calificación. El valor que ha introducido, no corresponde a un valor permitido.&#10;Gracias." sqref="D13:D17 D19:D26 D28:D31">
      <formula1>0</formula1>
      <formula2>4</formula2>
    </dataValidation>
  </dataValidations>
  <printOptions/>
  <pageMargins left="0.2362204724409449" right="0.2362204724409449" top="2.2440944881889764" bottom="0.7480314960629921" header="0.31496062992125984" footer="0.31496062992125984"/>
  <pageSetup fitToHeight="2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9:F15"/>
  <sheetViews>
    <sheetView zoomScalePageLayoutView="0" workbookViewId="0" topLeftCell="A1">
      <selection activeCell="E16" sqref="E16:H16"/>
    </sheetView>
  </sheetViews>
  <sheetFormatPr defaultColWidth="11.421875" defaultRowHeight="15"/>
  <cols>
    <col min="1" max="1" width="2.57421875" style="12" customWidth="1"/>
    <col min="2" max="2" width="6.140625" style="12" customWidth="1"/>
    <col min="3" max="3" width="70.00390625" style="12" customWidth="1"/>
    <col min="4" max="4" width="11.7109375" style="12" bestFit="1" customWidth="1"/>
    <col min="5" max="5" width="12.421875" style="12" customWidth="1"/>
    <col min="6" max="6" width="17.140625" style="12" customWidth="1"/>
    <col min="7" max="7" width="4.57421875" style="12" bestFit="1" customWidth="1"/>
    <col min="8" max="16384" width="11.421875" style="1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2:6" ht="26.25" thickBot="1">
      <c r="B9" s="38" t="s">
        <v>8</v>
      </c>
      <c r="C9" s="38" t="s">
        <v>9</v>
      </c>
      <c r="D9" s="38" t="s">
        <v>10</v>
      </c>
      <c r="E9" s="38" t="s">
        <v>11</v>
      </c>
      <c r="F9" s="39" t="s">
        <v>12</v>
      </c>
    </row>
    <row r="10" spans="2:6" s="27" customFormat="1" ht="15.75" thickBot="1">
      <c r="B10" s="76" t="s">
        <v>82</v>
      </c>
      <c r="C10" s="77"/>
      <c r="D10" s="77"/>
      <c r="E10" s="77"/>
      <c r="F10" s="78"/>
    </row>
    <row r="11" spans="2:6" ht="15.75" thickBot="1">
      <c r="B11" s="10">
        <v>46</v>
      </c>
      <c r="C11" s="29" t="s">
        <v>54</v>
      </c>
      <c r="D11" s="7"/>
      <c r="E11" s="58">
        <f>SUM(D11:D15)/5</f>
        <v>0</v>
      </c>
      <c r="F11" s="59">
        <f>E11/4</f>
        <v>0</v>
      </c>
    </row>
    <row r="12" spans="2:6" ht="27" customHeight="1" thickBot="1">
      <c r="B12" s="10">
        <v>47</v>
      </c>
      <c r="C12" s="29" t="s">
        <v>55</v>
      </c>
      <c r="D12" s="7"/>
      <c r="E12" s="58"/>
      <c r="F12" s="60"/>
    </row>
    <row r="13" spans="2:6" ht="27" thickBot="1">
      <c r="B13" s="10">
        <v>48</v>
      </c>
      <c r="C13" s="29" t="s">
        <v>56</v>
      </c>
      <c r="D13" s="7"/>
      <c r="E13" s="58"/>
      <c r="F13" s="60"/>
    </row>
    <row r="14" spans="2:6" ht="39.75" customHeight="1" thickBot="1">
      <c r="B14" s="10">
        <v>49</v>
      </c>
      <c r="C14" s="29" t="s">
        <v>57</v>
      </c>
      <c r="D14" s="7"/>
      <c r="E14" s="58"/>
      <c r="F14" s="60"/>
    </row>
    <row r="15" spans="2:6" ht="27" thickBot="1">
      <c r="B15" s="10">
        <v>50</v>
      </c>
      <c r="C15" s="29" t="s">
        <v>58</v>
      </c>
      <c r="D15" s="7"/>
      <c r="E15" s="58"/>
      <c r="F15" s="61"/>
    </row>
  </sheetData>
  <sheetProtection selectLockedCells="1"/>
  <mergeCells count="3">
    <mergeCell ref="B10:F10"/>
    <mergeCell ref="E11:E15"/>
    <mergeCell ref="F11:F15"/>
  </mergeCells>
  <conditionalFormatting sqref="F11:F15">
    <cfRule type="cellIs" priority="1" dxfId="39" operator="lessThan">
      <formula>0.5</formula>
    </cfRule>
    <cfRule type="cellIs" priority="2" dxfId="40" operator="between">
      <formula>0.5</formula>
      <formula>0.8</formula>
    </cfRule>
    <cfRule type="cellIs" priority="3" dxfId="41" operator="greaterThan">
      <formula>0.8</formula>
    </cfRule>
  </conditionalFormatting>
  <dataValidations count="1">
    <dataValidation type="whole" allowBlank="1" showInputMessage="1" showErrorMessage="1" promptTitle="Rango Válido de Calificación" prompt="4 - SIEMPRE&#10;3 - CASI SIEMPRE&#10;2 - OCASIONALMENTE&#10;1 - CASI NUNCA&#10;0 - NUNCA" error="Revise por favor, los rangos válidos de calificación. El valor que ha introducido, no corresponde a un valor permitido.&#10;Gracias." sqref="D11:D15">
      <formula1>0</formula1>
      <formula2>4</formula2>
    </dataValidation>
  </dataValidations>
  <printOptions/>
  <pageMargins left="0.25" right="0.25" top="0.75" bottom="0.75" header="0.3" footer="0.3"/>
  <pageSetup fitToHeight="0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2:Q24"/>
  <sheetViews>
    <sheetView zoomScale="80" zoomScaleNormal="80" zoomScalePageLayoutView="0" workbookViewId="0" topLeftCell="A1">
      <selection activeCell="B9" sqref="B9:C10"/>
    </sheetView>
  </sheetViews>
  <sheetFormatPr defaultColWidth="11.421875" defaultRowHeight="15"/>
  <cols>
    <col min="1" max="1" width="2.7109375" style="12" customWidth="1"/>
    <col min="2" max="2" width="11.421875" style="12" customWidth="1"/>
    <col min="3" max="3" width="8.421875" style="12" customWidth="1"/>
    <col min="4" max="4" width="11.421875" style="12" customWidth="1"/>
    <col min="5" max="5" width="20.7109375" style="12" customWidth="1"/>
    <col min="6" max="6" width="11.421875" style="12" customWidth="1"/>
    <col min="7" max="7" width="8.00390625" style="12" customWidth="1"/>
    <col min="8" max="8" width="20.00390625" style="12" customWidth="1"/>
    <col min="9" max="9" width="11.421875" style="12" customWidth="1"/>
    <col min="10" max="10" width="14.28125" style="12" customWidth="1"/>
    <col min="11" max="11" width="3.7109375" style="12" customWidth="1"/>
    <col min="12" max="13" width="11.421875" style="12" customWidth="1"/>
    <col min="14" max="14" width="23.421875" style="12" customWidth="1"/>
    <col min="15" max="15" width="8.00390625" style="12" customWidth="1"/>
    <col min="16" max="16" width="2.00390625" style="12" customWidth="1"/>
    <col min="17" max="17" width="17.57421875" style="12" customWidth="1"/>
    <col min="18" max="16384" width="11.421875" style="12" customWidth="1"/>
  </cols>
  <sheetData>
    <row r="1" ht="30" customHeight="1" thickBot="1"/>
    <row r="2" spans="12:15" ht="30.75" customHeight="1" thickBot="1" thickTop="1">
      <c r="L2" s="95" t="s">
        <v>104</v>
      </c>
      <c r="M2" s="96"/>
      <c r="N2" s="96"/>
      <c r="O2" s="15">
        <f>AVERAGE(I9:I18)</f>
        <v>0.82</v>
      </c>
    </row>
    <row r="3" spans="12:15" ht="18.75" customHeight="1" thickBot="1" thickTop="1">
      <c r="L3" s="43"/>
      <c r="M3" s="43"/>
      <c r="N3" s="43"/>
      <c r="O3" s="43"/>
    </row>
    <row r="4" spans="11:15" ht="40.5" customHeight="1" thickBot="1" thickTop="1">
      <c r="K4" s="44"/>
      <c r="L4" s="101" t="s">
        <v>105</v>
      </c>
      <c r="M4" s="102"/>
      <c r="N4" s="103"/>
      <c r="O4" s="45">
        <f>AVERAGE(J9:J18)</f>
        <v>0.205</v>
      </c>
    </row>
    <row r="5" spans="2:10" ht="17.25" customHeight="1" thickTop="1">
      <c r="B5" s="27"/>
      <c r="C5" s="27"/>
      <c r="D5" s="27"/>
      <c r="E5" s="27"/>
      <c r="F5" s="27"/>
      <c r="G5" s="27"/>
      <c r="H5" s="27"/>
      <c r="I5" s="27"/>
      <c r="J5" s="27"/>
    </row>
    <row r="6" ht="4.5" customHeight="1" thickBot="1"/>
    <row r="7" ht="15.75" hidden="1" thickBot="1"/>
    <row r="8" spans="2:14" ht="16.5" customHeight="1" thickBot="1">
      <c r="B8" s="79" t="s">
        <v>62</v>
      </c>
      <c r="C8" s="79"/>
      <c r="D8" s="94" t="s">
        <v>59</v>
      </c>
      <c r="E8" s="94"/>
      <c r="F8" s="94"/>
      <c r="G8" s="94"/>
      <c r="H8" s="94"/>
      <c r="I8" s="16" t="s">
        <v>11</v>
      </c>
      <c r="J8" s="16" t="s">
        <v>60</v>
      </c>
      <c r="L8" s="16" t="s">
        <v>77</v>
      </c>
      <c r="M8" s="99" t="s">
        <v>78</v>
      </c>
      <c r="N8" s="100"/>
    </row>
    <row r="9" spans="2:17" s="19" customFormat="1" ht="36" customHeight="1" thickBot="1">
      <c r="B9" s="80" t="s">
        <v>61</v>
      </c>
      <c r="C9" s="81"/>
      <c r="D9" s="84" t="s">
        <v>63</v>
      </c>
      <c r="E9" s="84"/>
      <c r="F9" s="84"/>
      <c r="G9" s="84"/>
      <c r="H9" s="84"/>
      <c r="I9" s="17">
        <f>'Derechos Humanos'!E11</f>
        <v>0</v>
      </c>
      <c r="J9" s="18">
        <f>'Derechos Humanos'!F11</f>
        <v>0</v>
      </c>
      <c r="L9" s="20">
        <v>4</v>
      </c>
      <c r="M9" s="86" t="s">
        <v>99</v>
      </c>
      <c r="N9" s="86"/>
      <c r="P9" s="21"/>
      <c r="Q9" s="21"/>
    </row>
    <row r="10" spans="2:17" s="19" customFormat="1" ht="36" customHeight="1" thickBot="1">
      <c r="B10" s="82"/>
      <c r="C10" s="83"/>
      <c r="D10" s="84" t="s">
        <v>64</v>
      </c>
      <c r="E10" s="84"/>
      <c r="F10" s="84"/>
      <c r="G10" s="84"/>
      <c r="H10" s="84"/>
      <c r="I10" s="17">
        <f>'Derechos Humanos'!E17</f>
        <v>1</v>
      </c>
      <c r="J10" s="18">
        <f>'Derechos Humanos'!F17</f>
        <v>0.25</v>
      </c>
      <c r="L10" s="20">
        <v>3</v>
      </c>
      <c r="M10" s="86" t="s">
        <v>100</v>
      </c>
      <c r="N10" s="87"/>
      <c r="P10" s="21"/>
      <c r="Q10" s="21"/>
    </row>
    <row r="11" spans="2:17" s="19" customFormat="1" ht="36" customHeight="1" thickBot="1">
      <c r="B11" s="88" t="s">
        <v>72</v>
      </c>
      <c r="C11" s="89"/>
      <c r="D11" s="85" t="s">
        <v>111</v>
      </c>
      <c r="E11" s="85"/>
      <c r="F11" s="85"/>
      <c r="G11" s="85"/>
      <c r="H11" s="85"/>
      <c r="I11" s="17">
        <f>'Derechos Laborales'!E35</f>
        <v>2.2</v>
      </c>
      <c r="J11" s="18">
        <f>'Derechos Laborales'!F35</f>
        <v>0.55</v>
      </c>
      <c r="L11" s="20">
        <v>2</v>
      </c>
      <c r="M11" s="86" t="s">
        <v>101</v>
      </c>
      <c r="N11" s="87"/>
      <c r="P11" s="21"/>
      <c r="Q11" s="21"/>
    </row>
    <row r="12" spans="2:17" s="19" customFormat="1" ht="36" customHeight="1" thickBot="1">
      <c r="B12" s="90"/>
      <c r="C12" s="91"/>
      <c r="D12" s="85" t="s">
        <v>65</v>
      </c>
      <c r="E12" s="85"/>
      <c r="F12" s="85"/>
      <c r="G12" s="85"/>
      <c r="H12" s="85"/>
      <c r="I12" s="17">
        <f>'Derechos Laborales'!E36</f>
        <v>0</v>
      </c>
      <c r="J12" s="18">
        <f>'Derechos Laborales'!F36</f>
        <v>0</v>
      </c>
      <c r="L12" s="20">
        <v>1</v>
      </c>
      <c r="M12" s="86" t="s">
        <v>102</v>
      </c>
      <c r="N12" s="87"/>
      <c r="O12" s="22"/>
      <c r="P12" s="22"/>
      <c r="Q12" s="22"/>
    </row>
    <row r="13" spans="2:15" s="19" customFormat="1" ht="36" customHeight="1" thickBot="1">
      <c r="B13" s="90"/>
      <c r="C13" s="91"/>
      <c r="D13" s="85" t="s">
        <v>66</v>
      </c>
      <c r="E13" s="85"/>
      <c r="F13" s="85"/>
      <c r="G13" s="85"/>
      <c r="H13" s="85"/>
      <c r="I13" s="17">
        <f>'Derechos Laborales'!E37</f>
        <v>1</v>
      </c>
      <c r="J13" s="18">
        <f>'Derechos Laborales'!F37</f>
        <v>0.25</v>
      </c>
      <c r="L13" s="20">
        <v>0</v>
      </c>
      <c r="M13" s="86" t="s">
        <v>103</v>
      </c>
      <c r="N13" s="87"/>
      <c r="O13" s="23"/>
    </row>
    <row r="14" spans="2:15" s="19" customFormat="1" ht="36" customHeight="1" thickBot="1">
      <c r="B14" s="92"/>
      <c r="C14" s="93"/>
      <c r="D14" s="85" t="s">
        <v>67</v>
      </c>
      <c r="E14" s="85"/>
      <c r="F14" s="85"/>
      <c r="G14" s="85"/>
      <c r="H14" s="85"/>
      <c r="I14" s="17">
        <f>'Derechos Laborales'!E38</f>
        <v>4</v>
      </c>
      <c r="J14" s="18">
        <f>'Derechos Laborales'!F38</f>
        <v>1</v>
      </c>
      <c r="O14" s="23"/>
    </row>
    <row r="15" spans="2:15" s="19" customFormat="1" ht="36" customHeight="1" thickBot="1">
      <c r="B15" s="105" t="s">
        <v>73</v>
      </c>
      <c r="C15" s="106"/>
      <c r="D15" s="113" t="s">
        <v>68</v>
      </c>
      <c r="E15" s="113"/>
      <c r="F15" s="113"/>
      <c r="G15" s="113"/>
      <c r="H15" s="113"/>
      <c r="I15" s="17">
        <f>'Medio Ambiente'!E33</f>
        <v>0</v>
      </c>
      <c r="J15" s="18">
        <f>'Medio Ambiente'!F33</f>
        <v>0</v>
      </c>
      <c r="M15" s="97" t="s">
        <v>76</v>
      </c>
      <c r="N15" s="98"/>
      <c r="O15" s="23"/>
    </row>
    <row r="16" spans="2:15" s="19" customFormat="1" ht="36" customHeight="1" thickBot="1">
      <c r="B16" s="107"/>
      <c r="C16" s="108"/>
      <c r="D16" s="113" t="s">
        <v>69</v>
      </c>
      <c r="E16" s="113"/>
      <c r="F16" s="113"/>
      <c r="G16" s="113"/>
      <c r="H16" s="113"/>
      <c r="I16" s="17">
        <f>'Medio Ambiente'!E34</f>
        <v>0</v>
      </c>
      <c r="J16" s="18">
        <f>'Medio Ambiente'!F34</f>
        <v>0</v>
      </c>
      <c r="M16" s="24" t="s">
        <v>75</v>
      </c>
      <c r="N16" s="24"/>
      <c r="O16" s="23"/>
    </row>
    <row r="17" spans="2:17" s="19" customFormat="1" ht="36" customHeight="1" thickBot="1">
      <c r="B17" s="109"/>
      <c r="C17" s="110"/>
      <c r="D17" s="113" t="s">
        <v>70</v>
      </c>
      <c r="E17" s="113"/>
      <c r="F17" s="113"/>
      <c r="G17" s="113"/>
      <c r="H17" s="113"/>
      <c r="I17" s="17">
        <f>'Medio Ambiente'!E35</f>
        <v>0</v>
      </c>
      <c r="J17" s="18">
        <f>'Medio Ambiente'!F35</f>
        <v>0</v>
      </c>
      <c r="M17" s="25" t="s">
        <v>80</v>
      </c>
      <c r="N17" s="25"/>
      <c r="O17" s="23"/>
      <c r="P17" s="23"/>
      <c r="Q17" s="23"/>
    </row>
    <row r="18" spans="2:17" s="19" customFormat="1" ht="36" customHeight="1" thickBot="1">
      <c r="B18" s="111" t="s">
        <v>74</v>
      </c>
      <c r="C18" s="112"/>
      <c r="D18" s="104" t="s">
        <v>71</v>
      </c>
      <c r="E18" s="104"/>
      <c r="F18" s="104"/>
      <c r="G18" s="104"/>
      <c r="H18" s="104"/>
      <c r="I18" s="17">
        <f>Anticorrupcion!E11</f>
        <v>0</v>
      </c>
      <c r="J18" s="18">
        <f>Anticorrupcion!F11</f>
        <v>0</v>
      </c>
      <c r="M18" s="26" t="s">
        <v>81</v>
      </c>
      <c r="N18" s="26"/>
      <c r="O18" s="23"/>
      <c r="P18" s="23"/>
      <c r="Q18" s="23"/>
    </row>
    <row r="19" spans="2:10" ht="15">
      <c r="B19" s="27"/>
      <c r="C19" s="27"/>
      <c r="D19" s="27"/>
      <c r="E19" s="27"/>
      <c r="F19" s="27"/>
      <c r="G19" s="27"/>
      <c r="H19" s="27"/>
      <c r="I19" s="27"/>
      <c r="J19" s="27"/>
    </row>
    <row r="20" spans="2:10" ht="15">
      <c r="B20" s="27"/>
      <c r="C20" s="27"/>
      <c r="D20" s="27"/>
      <c r="E20" s="27"/>
      <c r="F20" s="27"/>
      <c r="G20" s="27"/>
      <c r="H20" s="27"/>
      <c r="I20" s="27"/>
      <c r="J20" s="27"/>
    </row>
    <row r="21" spans="9:10" ht="15">
      <c r="I21" s="27"/>
      <c r="J21" s="27"/>
    </row>
    <row r="22" spans="9:10" ht="15">
      <c r="I22" s="27"/>
      <c r="J22" s="27"/>
    </row>
    <row r="23" spans="9:10" ht="15">
      <c r="I23" s="27"/>
      <c r="J23" s="27"/>
    </row>
    <row r="24" spans="9:10" ht="15">
      <c r="I24" s="28"/>
      <c r="J24" s="28"/>
    </row>
  </sheetData>
  <sheetProtection selectLockedCells="1" selectUnlockedCells="1"/>
  <mergeCells count="25">
    <mergeCell ref="D18:H18"/>
    <mergeCell ref="B15:C17"/>
    <mergeCell ref="D13:H13"/>
    <mergeCell ref="D14:H14"/>
    <mergeCell ref="M13:N13"/>
    <mergeCell ref="B18:C18"/>
    <mergeCell ref="D15:H15"/>
    <mergeCell ref="D16:H16"/>
    <mergeCell ref="D17:H17"/>
    <mergeCell ref="L2:N2"/>
    <mergeCell ref="M15:N15"/>
    <mergeCell ref="M8:N8"/>
    <mergeCell ref="L4:N4"/>
    <mergeCell ref="M9:N9"/>
    <mergeCell ref="D12:H12"/>
    <mergeCell ref="B8:C8"/>
    <mergeCell ref="B9:C10"/>
    <mergeCell ref="D10:H10"/>
    <mergeCell ref="D11:H11"/>
    <mergeCell ref="M10:N10"/>
    <mergeCell ref="M11:N11"/>
    <mergeCell ref="B11:C14"/>
    <mergeCell ref="M12:N12"/>
    <mergeCell ref="D8:H8"/>
    <mergeCell ref="D9:H9"/>
  </mergeCells>
  <conditionalFormatting sqref="O4 J9:J17">
    <cfRule type="cellIs" priority="7" dxfId="39" operator="lessThan">
      <formula>0.5</formula>
    </cfRule>
    <cfRule type="cellIs" priority="8" dxfId="40" operator="between">
      <formula>0.5</formula>
      <formula>0.8</formula>
    </cfRule>
    <cfRule type="cellIs" priority="9" dxfId="41" operator="greaterThan">
      <formula>0.8</formula>
    </cfRule>
  </conditionalFormatting>
  <conditionalFormatting sqref="J18">
    <cfRule type="cellIs" priority="1" dxfId="39" operator="lessThan">
      <formula>0.5</formula>
    </cfRule>
    <cfRule type="cellIs" priority="2" dxfId="40" operator="between">
      <formula>0.5</formula>
      <formula>0.8</formula>
    </cfRule>
    <cfRule type="cellIs" priority="3" dxfId="41" operator="greaterThan">
      <formula>0.8</formula>
    </cfRule>
  </conditionalFormatting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1:J28"/>
  <sheetViews>
    <sheetView zoomScale="70" zoomScaleNormal="70" zoomScalePageLayoutView="0" workbookViewId="0" topLeftCell="A1">
      <selection activeCell="E16" sqref="E16:H16"/>
    </sheetView>
  </sheetViews>
  <sheetFormatPr defaultColWidth="11.421875" defaultRowHeight="15"/>
  <cols>
    <col min="1" max="3" width="11.421875" style="42" customWidth="1"/>
    <col min="4" max="4" width="1.28515625" style="42" customWidth="1"/>
    <col min="5" max="16384" width="11.421875" style="4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/>
    <row r="11" spans="2:6" ht="39" customHeight="1" thickBot="1" thickTop="1">
      <c r="B11" s="115" t="s">
        <v>83</v>
      </c>
      <c r="C11" s="115"/>
      <c r="E11" s="115" t="s">
        <v>84</v>
      </c>
      <c r="F11" s="115"/>
    </row>
    <row r="12" spans="2:3" ht="6.75" customHeight="1" thickBot="1" thickTop="1">
      <c r="B12" s="122"/>
      <c r="C12" s="122"/>
    </row>
    <row r="13" spans="2:10" ht="16.5" customHeight="1" thickBot="1" thickTop="1">
      <c r="B13" s="116">
        <f>AVERAGE(Consolidado!J9:J10)</f>
        <v>0.125</v>
      </c>
      <c r="C13" s="117"/>
      <c r="E13" s="116">
        <f>AVERAGE(Consolidado!J11:J14)</f>
        <v>0.45</v>
      </c>
      <c r="F13" s="117"/>
      <c r="I13" s="124" t="s">
        <v>87</v>
      </c>
      <c r="J13" s="125"/>
    </row>
    <row r="14" spans="2:10" ht="16.5" customHeight="1" thickBot="1" thickTop="1">
      <c r="B14" s="118"/>
      <c r="C14" s="119"/>
      <c r="E14" s="118"/>
      <c r="F14" s="119"/>
      <c r="I14" s="126"/>
      <c r="J14" s="127"/>
    </row>
    <row r="15" spans="2:10" ht="16.5" customHeight="1" thickBot="1" thickTop="1">
      <c r="B15" s="118"/>
      <c r="C15" s="119"/>
      <c r="E15" s="118"/>
      <c r="F15" s="119"/>
      <c r="I15" s="128"/>
      <c r="J15" s="129"/>
    </row>
    <row r="16" spans="2:6" ht="16.5" customHeight="1" thickBot="1" thickTop="1">
      <c r="B16" s="118"/>
      <c r="C16" s="119"/>
      <c r="E16" s="118"/>
      <c r="F16" s="119"/>
    </row>
    <row r="17" spans="2:10" ht="16.5" customHeight="1" thickBot="1" thickTop="1">
      <c r="B17" s="118"/>
      <c r="C17" s="119"/>
      <c r="E17" s="118"/>
      <c r="F17" s="119"/>
      <c r="I17" s="123">
        <f>AVERAGE(Consolidado!J9:J18)</f>
        <v>0.205</v>
      </c>
      <c r="J17" s="123"/>
    </row>
    <row r="18" spans="2:10" ht="16.5" customHeight="1" thickBot="1" thickTop="1">
      <c r="B18" s="120"/>
      <c r="C18" s="121"/>
      <c r="E18" s="120"/>
      <c r="F18" s="121"/>
      <c r="I18" s="123"/>
      <c r="J18" s="123"/>
    </row>
    <row r="19" spans="9:10" ht="6" customHeight="1" thickBot="1" thickTop="1">
      <c r="I19" s="123"/>
      <c r="J19" s="123"/>
    </row>
    <row r="20" spans="2:10" ht="16.5" thickBot="1" thickTop="1">
      <c r="B20" s="116">
        <f>AVERAGE(Consolidado!J15:J17)</f>
        <v>0</v>
      </c>
      <c r="C20" s="117"/>
      <c r="E20" s="116">
        <f>AVERAGE(Consolidado!J18)</f>
        <v>0</v>
      </c>
      <c r="F20" s="117"/>
      <c r="I20" s="123"/>
      <c r="J20" s="123"/>
    </row>
    <row r="21" spans="2:10" ht="16.5" thickBot="1" thickTop="1">
      <c r="B21" s="118"/>
      <c r="C21" s="119"/>
      <c r="E21" s="118"/>
      <c r="F21" s="119"/>
      <c r="I21" s="123"/>
      <c r="J21" s="123"/>
    </row>
    <row r="22" spans="2:6" ht="15.75" thickTop="1">
      <c r="B22" s="118"/>
      <c r="C22" s="119"/>
      <c r="E22" s="118"/>
      <c r="F22" s="119"/>
    </row>
    <row r="23" spans="2:6" ht="15">
      <c r="B23" s="118"/>
      <c r="C23" s="119"/>
      <c r="E23" s="118"/>
      <c r="F23" s="119"/>
    </row>
    <row r="24" spans="2:6" ht="15">
      <c r="B24" s="118"/>
      <c r="C24" s="119"/>
      <c r="E24" s="118"/>
      <c r="F24" s="119"/>
    </row>
    <row r="25" spans="2:6" ht="15.75" thickBot="1">
      <c r="B25" s="120"/>
      <c r="C25" s="121"/>
      <c r="E25" s="120"/>
      <c r="F25" s="121"/>
    </row>
    <row r="26" ht="6.75" customHeight="1" thickBot="1"/>
    <row r="27" spans="2:6" ht="55.5" customHeight="1" thickBot="1" thickTop="1">
      <c r="B27" s="115" t="s">
        <v>85</v>
      </c>
      <c r="C27" s="115"/>
      <c r="E27" s="115" t="s">
        <v>86</v>
      </c>
      <c r="F27" s="115"/>
    </row>
    <row r="28" spans="2:3" ht="17.25" customHeight="1" thickTop="1">
      <c r="B28" s="114"/>
      <c r="C28" s="114"/>
    </row>
  </sheetData>
  <sheetProtection selectLockedCells="1" selectUnlockedCells="1"/>
  <mergeCells count="12">
    <mergeCell ref="B12:C12"/>
    <mergeCell ref="I17:J21"/>
    <mergeCell ref="I13:J15"/>
    <mergeCell ref="B11:C11"/>
    <mergeCell ref="E11:F11"/>
    <mergeCell ref="B28:C28"/>
    <mergeCell ref="B27:C27"/>
    <mergeCell ref="E27:F27"/>
    <mergeCell ref="B13:C18"/>
    <mergeCell ref="E13:F18"/>
    <mergeCell ref="E20:F25"/>
    <mergeCell ref="B20:C25"/>
  </mergeCells>
  <conditionalFormatting sqref="B13:C18 E13:F18 B20:C25 E20:F25 I17:J21">
    <cfRule type="cellIs" priority="13" dxfId="39" operator="lessThan">
      <formula>0.5</formula>
    </cfRule>
    <cfRule type="cellIs" priority="14" dxfId="40" operator="between">
      <formula>0.5</formula>
      <formula>0.8</formula>
    </cfRule>
    <cfRule type="cellIs" priority="15" dxfId="41" operator="greaterThan">
      <formula>0.8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JHESTRADA</dc:creator>
  <cp:keywords/>
  <dc:description/>
  <cp:lastModifiedBy>Natalia Ardila</cp:lastModifiedBy>
  <cp:lastPrinted>2009-07-06T17:42:41Z</cp:lastPrinted>
  <dcterms:created xsi:type="dcterms:W3CDTF">2008-10-09T23:27:19Z</dcterms:created>
  <dcterms:modified xsi:type="dcterms:W3CDTF">2019-10-04T18:05:53Z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